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fb\.praetor\docs\091824a3\Tracked\0fa43129-4ec2-414a-a325-54ac65f1ecb9\1d1bc2bb-0752-4bb8-b98b-0aea40cad4f5\"/>
    </mc:Choice>
  </mc:AlternateContent>
  <xr:revisionPtr revIDLastSave="0" documentId="13_ncr:1_{D4D143E5-CC04-4DAA-A68D-A10F02D959B9}" xr6:coauthVersionLast="47" xr6:coauthVersionMax="47" xr10:uidLastSave="{00000000-0000-0000-0000-000000000000}"/>
  <bookViews>
    <workbookView xWindow="-120" yWindow="-120" windowWidth="29040" windowHeight="15720" xr2:uid="{40832B46-5143-477E-A0ED-B9211685B217}"/>
  </bookViews>
  <sheets>
    <sheet name="KALKULAČKA " sheetId="8" r:id="rId1"/>
    <sheet name="T3 - Specifikace záměru " sheetId="9" r:id="rId2"/>
    <sheet name="T3 - Klimatický koeficient" sheetId="3" r:id="rId3"/>
    <sheet name="Postup a legenda" sheetId="10" r:id="rId4"/>
  </sheets>
  <definedNames>
    <definedName name="_ftn1" localSheetId="0">'KALKULAČKA '!$Q$8</definedName>
    <definedName name="_ftnref1" localSheetId="0">'KALKULAČKA '!$Q$5</definedName>
    <definedName name="_Hlk211631763" localSheetId="0">'KALKULAČKA '!$N$5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6" i="9" l="1"/>
  <c r="D57" i="9"/>
  <c r="M11" i="3"/>
  <c r="M10" i="3"/>
  <c r="I11" i="3"/>
  <c r="I10" i="3"/>
  <c r="E8" i="3"/>
  <c r="E9" i="3"/>
  <c r="E19" i="3" l="1"/>
  <c r="B24" i="3" s="1"/>
  <c r="D19" i="3" l="1"/>
  <c r="D24" i="3" l="1"/>
  <c r="G51" i="9" s="1"/>
  <c r="F6" i="8" l="1" a="1"/>
  <c r="F6" i="8" s="1"/>
  <c r="F10" i="8" s="1"/>
  <c r="D59" i="9"/>
  <c r="D58" i="9"/>
  <c r="F16" i="8" l="1" a="1"/>
  <c r="F16" i="8" s="1"/>
  <c r="F20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Frank Bold</author>
  </authors>
  <commentList>
    <comment ref="F4" authorId="0" shapeId="0" xr:uid="{D1A0D0C7-D619-4002-BF54-072CBB75B4EE}">
      <text>
        <r>
          <rPr>
            <b/>
            <sz val="9"/>
            <color indexed="81"/>
            <rFont val="Tahoma"/>
            <charset val="1"/>
          </rPr>
          <t>Hodnoty T1 a T2 je třeba každoročně aktualizovat dle hodnot zveřejněných HMP.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Frank Bold</author>
  </authors>
  <commentList>
    <comment ref="D9" authorId="0" shapeId="0" xr:uid="{62221EFC-B91C-4FCB-8A93-5E924C87AB28}">
      <text>
        <r>
          <rPr>
            <sz val="9"/>
            <color indexed="81"/>
            <rFont val="Tahoma"/>
            <family val="2"/>
            <charset val="238"/>
          </rPr>
          <t xml:space="preserve">Pokud Investiční záměr naplňuje požadavek ze 70% plochy, bude automaticky vyplněno i naplnění nižší hranice.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<sst xmlns="http://schemas.openxmlformats.org/spreadsheetml/2006/main" count="190" uniqueCount="166">
  <si>
    <t>SPECIFIKACE INVESTIČNÍHO ZÁMĚRU</t>
  </si>
  <si>
    <t>poznámky</t>
  </si>
  <si>
    <t>DÍLČÍ KOEFICIENT</t>
  </si>
  <si>
    <t>* aktivním parterem je 1. nadzemní podlaží s nebytovými prostory s občanskou vybaveností bezbariérově přímo přístupnými z veřejného prostranství a vizuálně propojenými s veřejným prostranstvím (vstupy, výklady)</t>
  </si>
  <si>
    <t>ostatní</t>
  </si>
  <si>
    <t>TÉMA</t>
  </si>
  <si>
    <t>typ opatření</t>
  </si>
  <si>
    <t>dílčí sleva [%]</t>
  </si>
  <si>
    <r>
      <t>práce s vodou</t>
    </r>
    <r>
      <rPr>
        <sz val="10"/>
        <color rgb="FF000000"/>
        <rFont val="Aptos Narrow"/>
        <family val="2"/>
        <charset val="238"/>
        <scheme val="minor"/>
      </rPr>
      <t>, cílem jsou úspory pitné vody a snížení zatížení kanalizace</t>
    </r>
  </si>
  <si>
    <r>
      <t xml:space="preserve">využití šedých a srážkových vod v </t>
    </r>
    <r>
      <rPr>
        <b/>
        <sz val="10"/>
        <color rgb="FF000000"/>
        <rFont val="Aptos Narrow"/>
        <family val="2"/>
        <charset val="238"/>
        <scheme val="minor"/>
      </rPr>
      <t>provozu</t>
    </r>
  </si>
  <si>
    <t>srážková nebo šedá voda po úpravě je využita pro zálivku</t>
  </si>
  <si>
    <t>srážková nebo šedá voda je po úpravě využita pro splachování, praní, úklid aj.</t>
  </si>
  <si>
    <r>
      <t>práce s energiemi</t>
    </r>
    <r>
      <rPr>
        <sz val="10"/>
        <color rgb="FF000000"/>
        <rFont val="Aptos Narrow"/>
        <family val="2"/>
        <charset val="238"/>
        <scheme val="minor"/>
      </rPr>
      <t>, cílem je energetická efektivita</t>
    </r>
  </si>
  <si>
    <r>
      <t>energetická</t>
    </r>
    <r>
      <rPr>
        <sz val="10"/>
        <color rgb="FF000000"/>
        <rFont val="Aptos Narrow"/>
        <family val="2"/>
        <charset val="238"/>
        <scheme val="minor"/>
      </rPr>
      <t xml:space="preserve"> opatření </t>
    </r>
  </si>
  <si>
    <t>průměrný součinitel prostupu tepla obálkou budovy je v průkazu energetické náročnosti budovy klasifikován třídou A pro novostavby a minimálně třídou B pro stavební úpravy</t>
  </si>
  <si>
    <t>měrná neobnovitelná primární energie je v průkazu energetické náročnosti budovy klasifikována třídou A pro novostavby a minimálně třídou B pro stavební úpravy</t>
  </si>
  <si>
    <r>
      <t>adaptační opatření</t>
    </r>
    <r>
      <rPr>
        <sz val="10"/>
        <color rgb="FF000000"/>
        <rFont val="Aptos Narrow"/>
        <family val="2"/>
        <charset val="238"/>
        <scheme val="minor"/>
      </rPr>
      <t xml:space="preserve">, cílem je dobré mikroklima ve městě (dobré teplotní a vlhkostní podmínky) </t>
    </r>
  </si>
  <si>
    <r>
      <t xml:space="preserve">opatření na </t>
    </r>
    <r>
      <rPr>
        <b/>
        <sz val="10"/>
        <color rgb="FF000000"/>
        <rFont val="Aptos Narrow"/>
        <family val="2"/>
        <charset val="238"/>
        <scheme val="minor"/>
      </rPr>
      <t>budovách</t>
    </r>
  </si>
  <si>
    <t>součástí záměru je vegetační střecha na min. 30 % celkové plochy střech</t>
  </si>
  <si>
    <t>součástí záměru je vegetační střecha na min. 70 % celkové plochy střech</t>
  </si>
  <si>
    <t>součástí záměru jsou vegetační stěny na min. 20 % plochy stěn</t>
  </si>
  <si>
    <r>
      <t xml:space="preserve">opatření na </t>
    </r>
    <r>
      <rPr>
        <b/>
        <sz val="10"/>
        <color rgb="FF000000"/>
        <rFont val="Aptos Narrow"/>
        <family val="2"/>
        <charset val="238"/>
        <scheme val="minor"/>
      </rPr>
      <t>pozemku</t>
    </r>
  </si>
  <si>
    <t>pro nakládání se srážkovými vodami je využito opatření pro povrchové vsakování (dle TNV 75 9011): průleh, průleh doplněný retenční rýhou, plošný vsak, vsakovací nádrž</t>
  </si>
  <si>
    <t xml:space="preserve">pro nakládání se srážkovými vodami je využito opatření pro podzemní vsakování (dle TNV 75 9011): vsakovací rýha, podzemní prostory vyplněné štěrkem nebo bloky, vsakovací šachta </t>
  </si>
  <si>
    <r>
      <t xml:space="preserve">opatření na </t>
    </r>
    <r>
      <rPr>
        <b/>
        <sz val="10"/>
        <color rgb="FF000000"/>
        <rFont val="Aptos Narrow"/>
        <family val="2"/>
        <charset val="238"/>
        <scheme val="minor"/>
      </rPr>
      <t>vegetaci</t>
    </r>
  </si>
  <si>
    <t>realizací záměru nedochází k poškození nebo odstranění stávajících kvalitních dřevin; za kvalitní jsou považovány stromy v kategorii A a B, dle standardu Ochrana dřevin při stavební činnosti (SPPK A01 002:2017)</t>
  </si>
  <si>
    <t>Výpočet slevy z investičního příspěvku za klimatická opatření</t>
  </si>
  <si>
    <t>Vyše slevy za klimatická opatření</t>
  </si>
  <si>
    <t>bez vlivu</t>
  </si>
  <si>
    <t>FUNKCE</t>
  </si>
  <si>
    <t>dle výpočtu koeficientu klimatického zlepšení maximálně 30%</t>
  </si>
  <si>
    <t>0,7-1</t>
  </si>
  <si>
    <t xml:space="preserve">obchodní centra </t>
  </si>
  <si>
    <t xml:space="preserve">VÝPOČET REFERENČNÍ VÝŠE POŽADOVANÉHO PLNĚNÍ INVESTORA </t>
  </si>
  <si>
    <t>A.</t>
  </si>
  <si>
    <t>B.</t>
  </si>
  <si>
    <t>SE ZMĚNOU ÚP</t>
  </si>
  <si>
    <t>BEZ ZMĚNY ÚP</t>
  </si>
  <si>
    <t>vlastní architektura degraduje uliční frontu, svým umístěním vytváří soliterní výstavbu a nenavazuje ani výškou ani základními technickými parametry na okolní zástavbu</t>
  </si>
  <si>
    <t xml:space="preserve">funkce bydlení </t>
  </si>
  <si>
    <t>ostatní funkce</t>
  </si>
  <si>
    <t>KALKULAČKA PRO VÝPOČET KOEFICIENTU T3</t>
  </si>
  <si>
    <t>Kč</t>
  </si>
  <si>
    <r>
      <t xml:space="preserve">aktuální výše tarifu  </t>
    </r>
    <r>
      <rPr>
        <b/>
        <sz val="14"/>
        <color theme="1"/>
        <rFont val="Aptos Narrow"/>
        <family val="2"/>
        <scheme val="minor"/>
      </rPr>
      <t>T1</t>
    </r>
    <r>
      <rPr>
        <sz val="11"/>
        <color theme="1"/>
        <rFont val="Aptos Narrow"/>
        <family val="2"/>
        <charset val="238"/>
        <scheme val="minor"/>
      </rPr>
      <t xml:space="preserve"> dle Metodiky HMP</t>
    </r>
  </si>
  <si>
    <r>
      <t xml:space="preserve">aktuální výše tarifu  </t>
    </r>
    <r>
      <rPr>
        <b/>
        <sz val="14"/>
        <color theme="1"/>
        <rFont val="Aptos Narrow"/>
        <family val="2"/>
        <scheme val="minor"/>
      </rPr>
      <t>T2</t>
    </r>
    <r>
      <rPr>
        <sz val="11"/>
        <color theme="1"/>
        <rFont val="Aptos Narrow"/>
        <family val="2"/>
        <charset val="238"/>
        <scheme val="minor"/>
      </rPr>
      <t xml:space="preserve"> dle metodiky HMP</t>
    </r>
  </si>
  <si>
    <t>POSTUP VÝPOČTU</t>
  </si>
  <si>
    <r>
      <rPr>
        <b/>
        <sz val="14"/>
        <color theme="1"/>
        <rFont val="Aptos Narrow"/>
        <family val="2"/>
        <scheme val="minor"/>
      </rPr>
      <t>ΔHPP</t>
    </r>
    <r>
      <rPr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charset val="238"/>
        <scheme val="minor"/>
      </rPr>
      <t>- navýšení HPP</t>
    </r>
    <r>
      <rPr>
        <sz val="8"/>
        <color theme="1"/>
        <rFont val="Aptos Narrow"/>
        <family val="2"/>
        <scheme val="minor"/>
      </rPr>
      <t>ÚP</t>
    </r>
    <r>
      <rPr>
        <sz val="11"/>
        <color theme="1"/>
        <rFont val="Aptos Narrow"/>
        <family val="2"/>
        <charset val="238"/>
        <scheme val="minor"/>
      </rPr>
      <t xml:space="preserve"> v důsledku změny ÚP</t>
    </r>
  </si>
  <si>
    <t>TABULKA Č.2</t>
  </si>
  <si>
    <t>TABULKA Č.1</t>
  </si>
  <si>
    <t>VÝSLEDNÝ KOEFICIENT T3</t>
  </si>
  <si>
    <t>Funkce záměru:</t>
  </si>
  <si>
    <t>Referenční výše plnění</t>
  </si>
  <si>
    <t>funkce záměru</t>
  </si>
  <si>
    <t>výsledný koeficient</t>
  </si>
  <si>
    <r>
      <t xml:space="preserve">aktuální výše tarifu  </t>
    </r>
    <r>
      <rPr>
        <b/>
        <sz val="11"/>
        <color theme="1"/>
        <rFont val="Aptos Narrow"/>
        <family val="2"/>
        <scheme val="minor"/>
      </rPr>
      <t>T1</t>
    </r>
    <r>
      <rPr>
        <sz val="11"/>
        <color theme="1"/>
        <rFont val="Aptos Narrow"/>
        <family val="2"/>
        <scheme val="minor"/>
      </rPr>
      <t xml:space="preserve"> dle Metodiky HMP</t>
    </r>
  </si>
  <si>
    <r>
      <t xml:space="preserve">aktuální výše tarifu  </t>
    </r>
    <r>
      <rPr>
        <b/>
        <sz val="11"/>
        <color theme="1"/>
        <rFont val="Aptos Narrow"/>
        <family val="2"/>
        <scheme val="minor"/>
      </rPr>
      <t>T2</t>
    </r>
    <r>
      <rPr>
        <sz val="11"/>
        <color theme="1"/>
        <rFont val="Aptos Narrow"/>
        <family val="2"/>
        <scheme val="minor"/>
      </rPr>
      <t xml:space="preserve"> dle Metodiky HMP</t>
    </r>
  </si>
  <si>
    <r>
      <rPr>
        <b/>
        <sz val="11"/>
        <rFont val="Aptos Narrow"/>
        <family val="2"/>
        <scheme val="minor"/>
      </rPr>
      <t>HPP</t>
    </r>
    <r>
      <rPr>
        <b/>
        <sz val="8"/>
        <rFont val="Aptos Narrow"/>
        <family val="2"/>
        <scheme val="minor"/>
      </rPr>
      <t>PS</t>
    </r>
    <r>
      <rPr>
        <b/>
        <sz val="11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 xml:space="preserve">  - HPP (m2) původní stavby</t>
    </r>
  </si>
  <si>
    <r>
      <t>R = HPP</t>
    </r>
    <r>
      <rPr>
        <sz val="8"/>
        <color theme="1"/>
        <rFont val="Aptos Narrow"/>
        <family val="2"/>
        <scheme val="minor"/>
      </rPr>
      <t>SZ</t>
    </r>
    <r>
      <rPr>
        <sz val="11"/>
        <color rgb="FF000000"/>
        <rFont val="Aptos Narrow"/>
        <family val="2"/>
        <scheme val="minor"/>
      </rPr>
      <t xml:space="preserve"> × T</t>
    </r>
    <r>
      <rPr>
        <vertAlign val="subscript"/>
        <sz val="11"/>
        <color rgb="FF000000"/>
        <rFont val="Aptos Narrow"/>
        <family val="2"/>
        <scheme val="minor"/>
      </rPr>
      <t xml:space="preserve">1 </t>
    </r>
    <r>
      <rPr>
        <sz val="11"/>
        <color rgb="FF000000"/>
        <rFont val="Aptos Narrow"/>
        <family val="2"/>
        <scheme val="minor"/>
      </rPr>
      <t>+ (HPP</t>
    </r>
    <r>
      <rPr>
        <sz val="8"/>
        <color rgb="FF000000"/>
        <rFont val="Aptos Narrow"/>
        <family val="2"/>
        <scheme val="minor"/>
      </rPr>
      <t>SZ</t>
    </r>
    <r>
      <rPr>
        <sz val="11"/>
        <color rgb="FF000000"/>
        <rFont val="Aptos Narrow"/>
        <family val="2"/>
        <scheme val="minor"/>
      </rPr>
      <t xml:space="preserve"> - HPP</t>
    </r>
    <r>
      <rPr>
        <sz val="8"/>
        <color rgb="FF000000"/>
        <rFont val="Aptos Narrow"/>
        <family val="2"/>
        <scheme val="minor"/>
      </rPr>
      <t>PS</t>
    </r>
    <r>
      <rPr>
        <sz val="11"/>
        <color rgb="FF000000"/>
        <rFont val="Aptos Narrow"/>
        <family val="2"/>
        <scheme val="minor"/>
      </rPr>
      <t>) × T3</t>
    </r>
  </si>
  <si>
    <t>uplatněno</t>
  </si>
  <si>
    <r>
      <t xml:space="preserve"> výše tarifu </t>
    </r>
    <r>
      <rPr>
        <b/>
        <sz val="11"/>
        <color theme="1"/>
        <rFont val="Aptos Narrow"/>
        <family val="2"/>
        <scheme val="minor"/>
      </rPr>
      <t>T3</t>
    </r>
    <r>
      <rPr>
        <sz val="11"/>
        <color theme="1"/>
        <rFont val="Aptos Narrow"/>
        <family val="2"/>
        <scheme val="minor"/>
      </rPr>
      <t xml:space="preserve"> vypočtená dle listu T3 -Speficikace záměru</t>
    </r>
  </si>
  <si>
    <t>výše tarifu T3 vypočtená dle listu T3 -Speficikace záměru</t>
  </si>
  <si>
    <r>
      <t>R = HPP</t>
    </r>
    <r>
      <rPr>
        <sz val="8"/>
        <color theme="1"/>
        <rFont val="Aptos Narrow"/>
        <family val="2"/>
        <scheme val="minor"/>
      </rPr>
      <t>SZ</t>
    </r>
    <r>
      <rPr>
        <sz val="11"/>
        <color rgb="FF000000"/>
        <rFont val="Aptos Narrow"/>
        <family val="2"/>
        <scheme val="minor"/>
      </rPr>
      <t xml:space="preserve"> × T</t>
    </r>
    <r>
      <rPr>
        <vertAlign val="subscript"/>
        <sz val="11"/>
        <color rgb="FF000000"/>
        <rFont val="Aptos Narrow"/>
        <family val="2"/>
        <scheme val="minor"/>
      </rPr>
      <t xml:space="preserve">1 </t>
    </r>
    <r>
      <rPr>
        <sz val="11"/>
        <color rgb="FF000000"/>
        <rFont val="Aptos Narrow"/>
        <family val="2"/>
        <scheme val="minor"/>
      </rPr>
      <t>+ HPP</t>
    </r>
    <r>
      <rPr>
        <sz val="8"/>
        <color rgb="FF000000"/>
        <rFont val="Aptos Narrow"/>
        <family val="2"/>
        <scheme val="minor"/>
      </rPr>
      <t>SZ</t>
    </r>
    <r>
      <rPr>
        <sz val="11"/>
        <color rgb="FF000000"/>
        <rFont val="Aptos Narrow"/>
        <family val="2"/>
        <scheme val="minor"/>
      </rPr>
      <t xml:space="preserve"> × T3</t>
    </r>
  </si>
  <si>
    <t>Pokud Investiční záměr obsahuje daný typ opatření, zaškrtňete pole ve sloupci "uplatněno".</t>
  </si>
  <si>
    <t xml:space="preserve">vyplňte buňky označené zeleně </t>
  </si>
  <si>
    <t>modře označené buňky jsou vypočítávány automaticky</t>
  </si>
  <si>
    <t>zvyšuje se každý rok na základě inflačního indexu, aktuální výše zde: https://praha.eu/metodika-spoluucasti-investoru</t>
  </si>
  <si>
    <r>
      <t>Maximální Kapacita m2</t>
    </r>
    <r>
      <rPr>
        <b/>
        <sz val="11"/>
        <color theme="1"/>
        <rFont val="Aptos Narrow"/>
        <family val="2"/>
        <scheme val="minor"/>
      </rPr>
      <t xml:space="preserve"> </t>
    </r>
    <r>
      <rPr>
        <b/>
        <sz val="14"/>
        <color theme="1"/>
        <rFont val="Aptos Narrow"/>
        <family val="2"/>
        <scheme val="minor"/>
      </rPr>
      <t>HPP</t>
    </r>
    <r>
      <rPr>
        <b/>
        <sz val="8"/>
        <color theme="1"/>
        <rFont val="Aptos Narrow"/>
        <family val="2"/>
        <scheme val="minor"/>
      </rPr>
      <t>SÚP</t>
    </r>
    <r>
      <rPr>
        <sz val="11"/>
        <color theme="1"/>
        <rFont val="Aptos Narrow"/>
        <family val="2"/>
        <scheme val="minor"/>
      </rPr>
      <t xml:space="preserve"> před Změnou ÚP</t>
    </r>
  </si>
  <si>
    <r>
      <t>Maximální Kapacita m2</t>
    </r>
    <r>
      <rPr>
        <sz val="11"/>
        <color theme="0"/>
        <rFont val="Aptos Narrow"/>
        <family val="2"/>
        <scheme val="minor"/>
      </rPr>
      <t xml:space="preserve"> </t>
    </r>
    <r>
      <rPr>
        <b/>
        <sz val="14"/>
        <color theme="1"/>
        <rFont val="Aptos Narrow"/>
        <family val="2"/>
        <scheme val="minor"/>
      </rPr>
      <t>HPP</t>
    </r>
    <r>
      <rPr>
        <b/>
        <sz val="8"/>
        <color theme="1"/>
        <rFont val="Aptos Narrow"/>
        <family val="2"/>
        <scheme val="minor"/>
      </rPr>
      <t>SÚP</t>
    </r>
    <r>
      <rPr>
        <sz val="8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po Změně ÚP</t>
    </r>
  </si>
  <si>
    <t>Stanoví se postupem dle Metodiky HMP a MČ ze započitatelné kapacity HPP, kterou umožňuje realizovat v dané ploše platný ÚP HMP (v Metropolitním plánu čl. 96 textové části)</t>
  </si>
  <si>
    <r>
      <rPr>
        <b/>
        <sz val="14"/>
        <color theme="1"/>
        <rFont val="Aptos Narrow"/>
        <family val="2"/>
        <scheme val="minor"/>
      </rPr>
      <t>HPP</t>
    </r>
    <r>
      <rPr>
        <b/>
        <sz val="8"/>
        <color theme="1"/>
        <rFont val="Aptos Narrow"/>
        <family val="2"/>
        <scheme val="minor"/>
      </rPr>
      <t>SZ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charset val="238"/>
        <scheme val="minor"/>
      </rPr>
      <t xml:space="preserve"> - Maximální HPP (m2) Investičního záměru</t>
    </r>
  </si>
  <si>
    <t>HPP konkrétního Investičního záměru</t>
  </si>
  <si>
    <t>Pojmy odpovídají pojmům dle Metodiky HMP</t>
  </si>
  <si>
    <t xml:space="preserve">Výstavba na místě původní stavby: </t>
  </si>
  <si>
    <r>
      <t>Maximální kapacita m2</t>
    </r>
    <r>
      <rPr>
        <b/>
        <sz val="11"/>
        <rFont val="Aptos Narrow"/>
        <family val="2"/>
        <scheme val="minor"/>
      </rPr>
      <t xml:space="preserve"> HPP</t>
    </r>
    <r>
      <rPr>
        <sz val="8"/>
        <rFont val="Aptos Narrow"/>
        <family val="2"/>
        <scheme val="minor"/>
      </rPr>
      <t>SÚP</t>
    </r>
    <r>
      <rPr>
        <sz val="11"/>
        <rFont val="Aptos Narrow"/>
        <family val="2"/>
        <scheme val="minor"/>
      </rPr>
      <t xml:space="preserve"> před Změnou ÚP</t>
    </r>
  </si>
  <si>
    <r>
      <t xml:space="preserve">Maximální kapacita m2 </t>
    </r>
    <r>
      <rPr>
        <b/>
        <sz val="11"/>
        <rFont val="Aptos Narrow"/>
        <family val="2"/>
        <scheme val="minor"/>
      </rPr>
      <t>HPP</t>
    </r>
    <r>
      <rPr>
        <sz val="8"/>
        <rFont val="Aptos Narrow"/>
        <family val="2"/>
        <scheme val="minor"/>
      </rPr>
      <t>ÚP</t>
    </r>
    <r>
      <rPr>
        <b/>
        <sz val="8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>po Změně ÚP</t>
    </r>
  </si>
  <si>
    <t>R – Referenční výše požadovaného Plnění Investora</t>
  </si>
  <si>
    <r>
      <t>HPP</t>
    </r>
    <r>
      <rPr>
        <sz val="8"/>
        <color theme="1"/>
        <rFont val="Aptos Narrow"/>
        <family val="2"/>
        <scheme val="minor"/>
      </rPr>
      <t>SÚP</t>
    </r>
    <r>
      <rPr>
        <sz val="11"/>
        <color theme="1"/>
        <rFont val="Aptos Narrow"/>
        <family val="2"/>
        <scheme val="minor"/>
      </rPr>
      <t xml:space="preserve"> – stávající Maximální kapacita HPP</t>
    </r>
    <r>
      <rPr>
        <sz val="8"/>
        <color theme="1"/>
        <rFont val="Aptos Narrow"/>
        <family val="2"/>
        <scheme val="minor"/>
      </rPr>
      <t>ÚP</t>
    </r>
    <r>
      <rPr>
        <sz val="11"/>
        <color theme="1"/>
        <rFont val="Aptos Narrow"/>
        <family val="2"/>
        <scheme val="minor"/>
      </rPr>
      <t xml:space="preserve"> před Změnou ÚP HMP (vypočítává se postupem dle Metodiky HMP)</t>
    </r>
  </si>
  <si>
    <r>
      <t>HPP</t>
    </r>
    <r>
      <rPr>
        <sz val="8"/>
        <color theme="1"/>
        <rFont val="Aptos Narrow"/>
        <family val="2"/>
        <scheme val="minor"/>
      </rPr>
      <t xml:space="preserve">ÚP - </t>
    </r>
    <r>
      <rPr>
        <sz val="11"/>
        <color theme="1"/>
        <rFont val="Aptos Narrow"/>
        <family val="2"/>
        <scheme val="minor"/>
      </rPr>
      <t>Maximální kapacita HPP</t>
    </r>
    <r>
      <rPr>
        <sz val="8"/>
        <color theme="1"/>
        <rFont val="Aptos Narrow"/>
        <family val="2"/>
        <scheme val="minor"/>
      </rPr>
      <t>ÚP</t>
    </r>
    <r>
      <rPr>
        <sz val="11"/>
        <color theme="1"/>
        <rFont val="Aptos Narrow"/>
        <family val="2"/>
        <scheme val="minor"/>
      </rPr>
      <t xml:space="preserve"> po Změně ÚP HMP (vypočítává se postupem dle Metodiky HMP)</t>
    </r>
  </si>
  <si>
    <r>
      <t>HPP</t>
    </r>
    <r>
      <rPr>
        <sz val="8"/>
        <color theme="1"/>
        <rFont val="Aptos Narrow"/>
        <family val="2"/>
        <scheme val="minor"/>
      </rPr>
      <t>PS</t>
    </r>
    <r>
      <rPr>
        <sz val="11"/>
        <color theme="1"/>
        <rFont val="Aptos Narrow"/>
        <family val="2"/>
        <scheme val="minor"/>
      </rPr>
      <t xml:space="preserve"> – HPP původní stavby</t>
    </r>
  </si>
  <si>
    <r>
      <t>HPP</t>
    </r>
    <r>
      <rPr>
        <sz val="8"/>
        <color theme="1"/>
        <rFont val="Aptos Narrow"/>
        <family val="2"/>
        <scheme val="minor"/>
      </rPr>
      <t>SZ</t>
    </r>
    <r>
      <rPr>
        <sz val="11"/>
        <color theme="1"/>
        <rFont val="Aptos Narrow"/>
        <family val="2"/>
        <scheme val="minor"/>
      </rPr>
      <t xml:space="preserve"> – Maximální kapacita HPP navrhovaného Stavebního záměru</t>
    </r>
  </si>
  <si>
    <r>
      <rPr>
        <b/>
        <sz val="11"/>
        <rFont val="Aptos Narrow"/>
        <family val="2"/>
        <scheme val="minor"/>
      </rPr>
      <t>HPP</t>
    </r>
    <r>
      <rPr>
        <b/>
        <sz val="8"/>
        <rFont val="Aptos Narrow"/>
        <family val="2"/>
        <scheme val="minor"/>
      </rPr>
      <t>SZ</t>
    </r>
    <r>
      <rPr>
        <b/>
        <sz val="11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 xml:space="preserve">  - Maximální kapacita HPP (m2) Investičního záměru</t>
    </r>
  </si>
  <si>
    <t>VYPLŇTE</t>
  </si>
  <si>
    <r>
      <t>R = HPP</t>
    </r>
    <r>
      <rPr>
        <sz val="8"/>
        <color theme="1"/>
        <rFont val="Aptos Narrow"/>
        <family val="2"/>
        <scheme val="minor"/>
      </rPr>
      <t>SÚP</t>
    </r>
    <r>
      <rPr>
        <sz val="11"/>
        <color theme="1"/>
        <rFont val="Aptos Narrow"/>
        <family val="2"/>
        <scheme val="minor"/>
      </rPr>
      <t xml:space="preserve"> × T1 + ΔHPP</t>
    </r>
    <r>
      <rPr>
        <sz val="8"/>
        <color theme="1"/>
        <rFont val="Aptos Narrow"/>
        <family val="2"/>
        <scheme val="minor"/>
      </rPr>
      <t>ÚP</t>
    </r>
    <r>
      <rPr>
        <sz val="11"/>
        <color theme="1"/>
        <rFont val="Aptos Narrow"/>
        <family val="2"/>
        <scheme val="minor"/>
      </rPr>
      <t xml:space="preserve"> × T2 + (HPP</t>
    </r>
    <r>
      <rPr>
        <sz val="8"/>
        <color theme="1"/>
        <rFont val="Aptos Narrow"/>
        <family val="2"/>
        <scheme val="minor"/>
      </rPr>
      <t>SZ</t>
    </r>
    <r>
      <rPr>
        <sz val="11"/>
        <color theme="1"/>
        <rFont val="Aptos Narrow"/>
        <family val="2"/>
        <scheme val="minor"/>
      </rPr>
      <t xml:space="preserve"> - HPP</t>
    </r>
    <r>
      <rPr>
        <sz val="8"/>
        <color theme="1"/>
        <rFont val="Aptos Narrow"/>
        <family val="2"/>
        <scheme val="minor"/>
      </rPr>
      <t>PS</t>
    </r>
    <r>
      <rPr>
        <sz val="11"/>
        <color theme="1"/>
        <rFont val="Aptos Narrow"/>
        <family val="2"/>
        <scheme val="minor"/>
      </rPr>
      <t>) × T3</t>
    </r>
  </si>
  <si>
    <r>
      <t>R = HPP</t>
    </r>
    <r>
      <rPr>
        <sz val="8"/>
        <color theme="1"/>
        <rFont val="Aptos Narrow"/>
        <family val="2"/>
        <scheme val="minor"/>
      </rPr>
      <t>SÚP</t>
    </r>
    <r>
      <rPr>
        <sz val="11"/>
        <color theme="1"/>
        <rFont val="Aptos Narrow"/>
        <family val="2"/>
        <scheme val="minor"/>
      </rPr>
      <t xml:space="preserve"> × T1 + ΔHPP</t>
    </r>
    <r>
      <rPr>
        <sz val="8"/>
        <color theme="1"/>
        <rFont val="Aptos Narrow"/>
        <family val="2"/>
        <scheme val="minor"/>
      </rPr>
      <t>ÚP</t>
    </r>
    <r>
      <rPr>
        <sz val="11"/>
        <color theme="1"/>
        <rFont val="Aptos Narrow"/>
        <family val="2"/>
        <scheme val="minor"/>
      </rPr>
      <t xml:space="preserve"> × T2 + HPP</t>
    </r>
    <r>
      <rPr>
        <sz val="8"/>
        <color theme="1"/>
        <rFont val="Aptos Narrow"/>
        <family val="2"/>
        <scheme val="minor"/>
      </rPr>
      <t>SZ</t>
    </r>
    <r>
      <rPr>
        <sz val="11"/>
        <color theme="1"/>
        <rFont val="Aptos Narrow"/>
        <family val="2"/>
        <scheme val="minor"/>
      </rPr>
      <t xml:space="preserve"> × T3</t>
    </r>
  </si>
  <si>
    <r>
      <t>ΔHPP</t>
    </r>
    <r>
      <rPr>
        <sz val="8"/>
        <color theme="1"/>
        <rFont val="Aptos Narrow"/>
        <family val="2"/>
        <scheme val="minor"/>
      </rPr>
      <t>ÚP</t>
    </r>
    <r>
      <rPr>
        <sz val="11"/>
        <color theme="1"/>
        <rFont val="Aptos Narrow"/>
        <family val="2"/>
        <scheme val="minor"/>
      </rPr>
      <t xml:space="preserve"> – rozdíl m2 HPP</t>
    </r>
    <r>
      <rPr>
        <sz val="8"/>
        <color theme="1"/>
        <rFont val="Aptos Narrow"/>
        <family val="2"/>
        <scheme val="minor"/>
      </rPr>
      <t>ÚP</t>
    </r>
    <r>
      <rPr>
        <sz val="11"/>
        <color theme="1"/>
        <rFont val="Aptos Narrow"/>
        <family val="2"/>
        <scheme val="minor"/>
      </rPr>
      <t xml:space="preserve"> po a před změnou ÚP HMP, tj. Navýšení HPP</t>
    </r>
    <r>
      <rPr>
        <sz val="8"/>
        <color theme="1"/>
        <rFont val="Aptos Narrow"/>
        <family val="2"/>
        <scheme val="minor"/>
      </rPr>
      <t>ÚP</t>
    </r>
    <r>
      <rPr>
        <sz val="11"/>
        <color theme="1"/>
        <rFont val="Aptos Narrow"/>
        <family val="2"/>
        <scheme val="minor"/>
      </rPr>
      <t xml:space="preserve"> (vypočítává se postupem dle Metodiky HMP)</t>
    </r>
  </si>
  <si>
    <t xml:space="preserve">ostatní </t>
  </si>
  <si>
    <t>*stavební čarou se ve smyslu §  PSP rozumí hranice zastavění budovami od veřejného prostranství</t>
  </si>
  <si>
    <t>polyfunkční investiční záměr navrhovaný v zastavěném území, který navazuje na stávající zástavbu a vhodně ji doplňuje do uliční fronty či bloku</t>
  </si>
  <si>
    <t>* stavební prolukou se dle Metodiky MČ a v souladu s §12 písm. o) Stavebního zákona rozumí nezastavěný prostor ve stávající souvislé zástavbě včetně nezastavěného nároží, který je určen k zastavění</t>
  </si>
  <si>
    <t>ostatní (v objektu v parteru, povrchové před stavební čárou…)</t>
  </si>
  <si>
    <t>investiční záměr byl navržen na základě architektonické soutěže</t>
  </si>
  <si>
    <t>investiční záměr má dle hodnocení komise MČ vysoký architektonický přínos</t>
  </si>
  <si>
    <t>vede k nárůstu pracovních míst v odvětvích služby, administrativa, IT, věda a výzkum, nerušící výroba, případně nabízí prostory pro coworking</t>
  </si>
  <si>
    <t>*zastavěným územím se rozumí území vymezené jako zastavěné dle ÚP HMP (MPP)
* polyfunkčním záměrem se rozumí záměr, který slouží min. 2 funkcím zabírajícím min. 15 % HPP záměru
*uliční frontou se rozumí souvislá linie vymezená řadou domů podél ulice nebo souvislá zástavba v délce jednoho bloku, která definuje veřejný prostor a ráz zástavby</t>
  </si>
  <si>
    <t>objekt nedegraduje uliční frontu ani negativně neovlivńuje okolní zástavbu, hlavní fasáda je umístěna na uliční čáře</t>
  </si>
  <si>
    <t>*transformační plochou se rozumí transformační plocha ve smyslu Metodiky MČ  vymezená v ÚP HMP (MPP) jako zastavitelná transformační plocha
*rozvojovou plochou se rozumí rozvojová plocha ve smyslu Metodiky MČ  vymezená v ÚP HMP (MPP) jako rozvojová plocha</t>
  </si>
  <si>
    <t>* www.cka.cz/souteze/vse-o-soutezich/vzory-a-pravidla-soutezi</t>
  </si>
  <si>
    <t>investiční záměr byl navržen na základě architektonické soutěže pořádané dle pravidel ČKA*</t>
  </si>
  <si>
    <t>povrch stěn (zahrnující i povrch FVE či jiných zařízení) je min. z 80 % plochy světlý (nelesklý), tzn. světlý nátěr</t>
  </si>
  <si>
    <t>bloková zástavba, která jasně vymezuje veřejné prostory náměstí, ulic, nábřeží a parků a soukromé (příp. polosoukromé či poloveřejné) prostory zahrad, dvorů a vnitrobloků</t>
  </si>
  <si>
    <t>UMÍSTĚNÍ ZÁMĚRU</t>
  </si>
  <si>
    <t>ZÁKLADNÍ CHARAKTERISTIKA</t>
  </si>
  <si>
    <t>VARIANTA PŘEDLOŽENÉHO ŘEŠENÍ</t>
  </si>
  <si>
    <t>PROSTOROVÉ USPOŘÁDÁNÍ A ULIČNÍ STRUKTURA</t>
  </si>
  <si>
    <t>DOPRAVA</t>
  </si>
  <si>
    <t>ARCHITEKTURA</t>
  </si>
  <si>
    <t>MĚSTOTVORNÁ KVALITA PRO OBCHODNÍ CENTRA</t>
  </si>
  <si>
    <t>VZTAH K ŽIVOTNÍMU PROSTŘEDÍ</t>
  </si>
  <si>
    <t>PODPORA ZAMĚSTNÁNÍ A INOVACÍ</t>
  </si>
  <si>
    <t>na pozemku je realizováno opatření pro akumulaci/retenci vody s regulovaným odtokem a stavebními úpravami odpovídající drobným vodním stavbám typu: jezírko, mokřad, tůň, malá vodní nádrž</t>
  </si>
  <si>
    <t>APLIKACE</t>
  </si>
  <si>
    <t>ROZHODNÉ KRITÉRIUM</t>
  </si>
  <si>
    <t>žádoucí rozvoj v transformační nebo rozvojové ploše</t>
  </si>
  <si>
    <t>Investiční záměr je navrhován v:
ZASTAVĚNÉM ÚZEMÍ
Funkční typy Investičního záměru:
VŠECHNY</t>
  </si>
  <si>
    <t>Investiční záměr je navrhován v:
TRANSFORMAČNÍ NEBO ROZVOJOVÉ PLOŠE
Funkční typy Investičního záměru:
VŠECHNY</t>
  </si>
  <si>
    <t>vhodné zaplnění stavební proluky</t>
  </si>
  <si>
    <t>Investiční záměr je navrhován v:
STAVEBNÍ PROLUCE MIMO TRANSFORMAČNÍ A ROZVOJOVÉ PLOCHY
Funkční typy Investičního záměru:
VŠECHNY</t>
  </si>
  <si>
    <t>Investiční záměr je navrhován v:
NEROZHODNÉ
Funkční typy Investičního záměru:
VŠECHNY</t>
  </si>
  <si>
    <t>podstatný rozsah aktivního parteru</t>
  </si>
  <si>
    <t>nerušivé parkování</t>
  </si>
  <si>
    <t>žádoucí urbanistické uspořádání</t>
  </si>
  <si>
    <t>míra zátěže z řešení dopravní infrastruktury</t>
  </si>
  <si>
    <t>architektonická kvalita návrhu</t>
  </si>
  <si>
    <t>Investiční záměr je navrhován v:
NEROZHODNÉ
Funkční typy Investičního záměru:
OBCHODNÍ CENTRA</t>
  </si>
  <si>
    <t>funkční skladba projektu a vztah k uliční frontě</t>
  </si>
  <si>
    <t>Investiční záměr je navrhován v:
NEROZHODNÉ
Funkční typy Investičního záměru:
PRŮMYSLOVÉ AREÁLY A ZAMĚSTNANECKÉ ZÓNY</t>
  </si>
  <si>
    <t>dopady odvětví</t>
  </si>
  <si>
    <t>*zaměstaneckými zónami se rozumí rozlohově významené prostory určené k výkonu pracovní činnosti zaměstnanci či jinými pracovníky</t>
  </si>
  <si>
    <t>klimatická opatření</t>
  </si>
  <si>
    <t>dostavba zastavěného území polyfunkčním záměrem</t>
  </si>
  <si>
    <t>záměr navrhovaný v transformační nebo rozvojové ploše, který vede k zásadní transformaci, revitalizaci či rekonverzi této plochy v souladu s koncepcí HMP/MČ, přičemž nová výstavba bude polyfunkční</t>
  </si>
  <si>
    <t>záměr navrhovaný v transformační nebo rozvojové ploše, který vede k zásadní transformaci, revitalizaci či rekonverzi této plochy v souladu s koncepcí HMP/MČ, přičemž nová výstavba bude z převažující části sloužit funkci poskytování služeb  nebo rekreaci</t>
  </si>
  <si>
    <t xml:space="preserve">minimálně 50 % délky uliční fasády investičního záměru tvoří aktivní parter, 
v případě tvorby nového veřejného prostranství (ulice) toto prostranství nabízí alespoň 50 % objektů s aktivním parterem a zároveň doplňuje chybějící prvky veřejné infrastruktury       </t>
  </si>
  <si>
    <t>* aktivním parterem je 1. nadzemní podlaží s nebytovými prostory s občanskou vybaveností bezbariérově přímo přístupnými z veřejného prostranství a vizuálně propojenými s veřejným prostranstvím (vstupy, výkladce apod.)</t>
  </si>
  <si>
    <t>veškeré parkování (vázaná stání) je navrhováno v objektu investičního záměru mimo aktivní parter* (v podzemí / v přízemí až za aktivním parterem)</t>
  </si>
  <si>
    <t>v případě průmyslových a zaměstnaneckých areálů či logistických zón je veškeré parkování řešeno za stavební čarou areálu/zóny a způsobem, aby se vizuálně neuplatnilo při pohledu z veřejného postranství</t>
  </si>
  <si>
    <t>realizace investičního záměru vyžaduje dobudování či navýšení kapacit dopravní infrastruktury, které investor realizuje na vlastní náklady a předá městu nebo MČ</t>
  </si>
  <si>
    <t>logistické a výrobní areály bez napojení na kolejovou dopravu</t>
  </si>
  <si>
    <t xml:space="preserve">záměr navrhovaný v stavební proluce mimo transformační a rozvojové plochy, který navazuje na stávající zástavbu a vhodně ji doplňuje do uliční fronty </t>
  </si>
  <si>
    <t>SLEVA ZA KLIMATICKÁ OPATŘENÍ 
nad rámec požadavků právních předpisů</t>
  </si>
  <si>
    <t>povrch střechy (zahrnující i povrch FVE či jiných zařízení) je min z 80 % plochy světlý (nelesklý), tzn. světlý nátěr, světlá krytina )</t>
  </si>
  <si>
    <t>výsadba dřevin bude uskutečněna v kvalitě nad rámec požadavků stanovených v Městském standardu plánování, výsadby  a péče o uliční  stromořadí vydaném IPR</t>
  </si>
  <si>
    <t>Investor prokáže minimalizaci použití nepropustných povrchů (tzn. prokáže snahu o maximální  využití propustných povrchů); podmínkou aplikace je stav, kdy minimálně 15 % ze zpevněných povrchů bude realizováno jako propustných (to nic nemění na tom, že požadováno je maximální využití, tj. i nad rámec uvedené minimální hranice, pokud to je reálně možné)</t>
  </si>
  <si>
    <t>plocha vegetační střechy</t>
  </si>
  <si>
    <t>plocha vegetační stěny</t>
  </si>
  <si>
    <t>% z celku</t>
  </si>
  <si>
    <t>světlý povrch</t>
  </si>
  <si>
    <t>celý povrch střechy</t>
  </si>
  <si>
    <t>celý povrch stěn</t>
  </si>
  <si>
    <t>VYPLŇTĚ</t>
  </si>
  <si>
    <r>
      <t>velikost v m</t>
    </r>
    <r>
      <rPr>
        <b/>
        <vertAlign val="superscript"/>
        <sz val="11"/>
        <color theme="1"/>
        <rFont val="Aptos Narrow"/>
        <family val="2"/>
        <scheme val="minor"/>
      </rPr>
      <t>2</t>
    </r>
  </si>
  <si>
    <t>POSTUP</t>
  </si>
  <si>
    <t>STŘECHA</t>
  </si>
  <si>
    <t>STĚNY</t>
  </si>
  <si>
    <r>
      <t>rozdíl m2 HPP</t>
    </r>
    <r>
      <rPr>
        <sz val="8"/>
        <color theme="1"/>
        <rFont val="Aptos Narrow"/>
        <family val="2"/>
        <scheme val="minor"/>
      </rPr>
      <t>ÚP</t>
    </r>
    <r>
      <rPr>
        <sz val="12"/>
        <color theme="1"/>
        <rFont val="Aptos Narrow"/>
        <family val="2"/>
        <scheme val="minor"/>
      </rPr>
      <t xml:space="preserve"> po a před změnou ÚP HMP, tj. Navýšení HPP</t>
    </r>
    <r>
      <rPr>
        <sz val="8"/>
        <color theme="1"/>
        <rFont val="Aptos Narrow"/>
        <family val="2"/>
        <scheme val="minor"/>
      </rPr>
      <t>ÚP</t>
    </r>
    <r>
      <rPr>
        <sz val="12"/>
        <color theme="1"/>
        <rFont val="Aptos Narrow"/>
        <family val="2"/>
        <scheme val="minor"/>
      </rPr>
      <t xml:space="preserve"> (vypočítává se postupem dle Metodiky HMP)</t>
    </r>
  </si>
  <si>
    <t>objekt je vícepodlažní s polyfunkčním využitím v kombinaci s administrativou, rekreací či službami  a ctí kontext s okolní zástavbou nebo ji vhodně doplňuje</t>
  </si>
  <si>
    <t>dopravní infrastruktura investičního záměru  je navrhována v rámci hranic stavebních pozemků a nevede k navýšení nároků na kapacitu dopravní infrastruktury</t>
  </si>
  <si>
    <t>investiční záměr odebírá kapacitu dopravní infrastruktury, aniž by se podílel na jejím dobudování</t>
  </si>
  <si>
    <t>Poznámka: 
Základ pro stanovení hodnoty T3 činí v roce 2026 částku 700 Kč/m2 HPP. 
Z toho 200 Kč představuje minimální fixní částku, která nepodléhá úpravě koeficienty. Částka 500 Kč/m2HPP je modelována dle koeficientů v tabulce. 
Všechny tyto částky podléhají valorizaci dle Metodiky MČ.</t>
  </si>
  <si>
    <t>*předáním infrastruktury vzniká městu/MČ povinnost vynakládat zvýšené prostředky na její údržbu</t>
  </si>
  <si>
    <t>*komisí se rozumí poradní orgán Rady MČ, který se zabývá územním rozvojem, definovaný v Zásadách MČ</t>
  </si>
  <si>
    <t>průmyslové areály a zaměstnanecké zóny</t>
  </si>
  <si>
    <t>podíl bytů pro rodinný život</t>
  </si>
  <si>
    <t>PODPORA RODINNÉHO ŽIVOTA V OBYTNÝCH ZÁMĚRECH</t>
  </si>
  <si>
    <t>minimálně 70 % z celkového počtu bytových jednotek bude realizováno s dispozicí větší než 3+kk a s plochou bytu větší než 70 m2</t>
  </si>
  <si>
    <t>Investiční záměr je navrhován v:
NEROZHODNÉ
Funkční typy Investičního záměru:
FUNKCE BYDLENÍ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</si>
</sst>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Kč-405]_-;\-* #,##0.00\ [$Kč-405]_-;_-* &quot;-&quot;??\ [$Kč-405]_-;_-@_-"/>
  </numFmts>
  <fonts count="48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0"/>
      <color rgb="FF000000"/>
      <name val="Aptos Narrow"/>
      <family val="2"/>
      <charset val="238"/>
      <scheme val="minor"/>
    </font>
    <font>
      <sz val="10"/>
      <color rgb="FF000000"/>
      <name val="Aptos Narrow"/>
      <family val="2"/>
      <charset val="238"/>
      <scheme val="minor"/>
    </font>
    <font>
      <sz val="10"/>
      <color rgb="FFD0CECE"/>
      <name val="Aptos Narrow"/>
      <family val="2"/>
      <charset val="238"/>
      <scheme val="minor"/>
    </font>
    <font>
      <sz val="10"/>
      <color rgb="FFFF0000"/>
      <name val="Aptos Narrow"/>
      <family val="2"/>
      <charset val="238"/>
      <scheme val="minor"/>
    </font>
    <font>
      <b/>
      <u/>
      <sz val="10"/>
      <color rgb="FF00000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  <font>
      <b/>
      <sz val="14"/>
      <color rgb="FF000000"/>
      <name val="Aptos Narrow"/>
      <family val="2"/>
      <charset val="238"/>
      <scheme val="minor"/>
    </font>
    <font>
      <b/>
      <sz val="16"/>
      <color rgb="FF000000"/>
      <name val="Aptos Narrow"/>
      <family val="2"/>
      <charset val="238"/>
      <scheme val="minor"/>
    </font>
    <font>
      <sz val="16"/>
      <color rgb="FF000000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8"/>
      <name val="Aptos Narrow"/>
      <family val="2"/>
      <scheme val="minor"/>
    </font>
    <font>
      <b/>
      <sz val="11"/>
      <color theme="0"/>
      <name val="Open Sans"/>
      <charset val="238"/>
    </font>
    <font>
      <b/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  <font>
      <vertAlign val="subscript"/>
      <sz val="11"/>
      <color rgb="FF000000"/>
      <name val="Aptos Narrow"/>
      <family val="2"/>
      <scheme val="minor"/>
    </font>
    <font>
      <sz val="8"/>
      <color rgb="FF00000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i/>
      <sz val="10"/>
      <color rgb="FF000000"/>
      <name val="Aptos Narrow"/>
      <family val="2"/>
      <scheme val="minor"/>
    </font>
    <font>
      <sz val="10"/>
      <name val="Aptos Narrow"/>
      <family val="2"/>
      <scheme val="minor"/>
    </font>
    <font>
      <i/>
      <sz val="10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0"/>
      <color theme="5" tint="0.59999389629810485"/>
      <name val="Open Sans"/>
      <charset val="238"/>
    </font>
    <font>
      <sz val="8"/>
      <name val="Aptos Narrow"/>
      <family val="2"/>
      <scheme val="minor"/>
    </font>
    <font>
      <b/>
      <sz val="10"/>
      <name val="Aptos Narrow"/>
      <family val="2"/>
      <scheme val="minor"/>
    </font>
    <font>
      <b/>
      <i/>
      <sz val="10"/>
      <name val="Aptos Narrow"/>
      <family val="2"/>
      <scheme val="minor"/>
    </font>
    <font>
      <sz val="16"/>
      <name val="Aptos Narrow"/>
      <family val="2"/>
      <scheme val="minor"/>
    </font>
    <font>
      <sz val="11"/>
      <name val="Open Sans"/>
      <family val="2"/>
    </font>
    <font>
      <sz val="9"/>
      <color indexed="81"/>
      <name val="Tahoma"/>
      <family val="2"/>
      <charset val="238"/>
    </font>
    <font>
      <b/>
      <vertAlign val="superscript"/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b/>
      <sz val="10"/>
      <color theme="0"/>
      <name val="Aptos Narrow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A6A6A6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FFFFCC"/>
        <bgColor rgb="FF000000"/>
      </patternFill>
    </fill>
  </fills>
  <borders count="7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4" fillId="0" borderId="0" applyFont="0" applyFill="0" applyBorder="0" applyAlignment="0" applyProtection="0"/>
  </cellStyleXfs>
  <cellXfs count="29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top" wrapText="1"/>
    </xf>
    <xf numFmtId="0" fontId="2" fillId="3" borderId="14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0" fillId="17" borderId="1" xfId="0" applyFill="1" applyBorder="1"/>
    <xf numFmtId="2" fontId="3" fillId="0" borderId="24" xfId="0" applyNumberFormat="1" applyFont="1" applyBorder="1" applyAlignment="1">
      <alignment horizontal="center" vertical="center"/>
    </xf>
    <xf numFmtId="2" fontId="14" fillId="9" borderId="5" xfId="0" applyNumberFormat="1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19" fillId="0" borderId="5" xfId="0" applyFont="1" applyBorder="1" applyAlignment="1">
      <alignment horizontal="center" vertical="center"/>
    </xf>
    <xf numFmtId="4" fontId="24" fillId="18" borderId="1" xfId="0" applyNumberFormat="1" applyFont="1" applyFill="1" applyBorder="1"/>
    <xf numFmtId="0" fontId="10" fillId="0" borderId="0" xfId="0" applyFont="1"/>
    <xf numFmtId="0" fontId="10" fillId="12" borderId="41" xfId="0" applyFont="1" applyFill="1" applyBorder="1" applyAlignment="1">
      <alignment horizontal="center" vertical="center"/>
    </xf>
    <xf numFmtId="3" fontId="22" fillId="19" borderId="1" xfId="0" applyNumberFormat="1" applyFont="1" applyFill="1" applyBorder="1"/>
    <xf numFmtId="0" fontId="10" fillId="0" borderId="36" xfId="0" applyFont="1" applyBorder="1"/>
    <xf numFmtId="3" fontId="25" fillId="17" borderId="1" xfId="0" applyNumberFormat="1" applyFont="1" applyFill="1" applyBorder="1" applyProtection="1">
      <protection locked="0"/>
    </xf>
    <xf numFmtId="0" fontId="21" fillId="0" borderId="25" xfId="0" applyFont="1" applyBorder="1"/>
    <xf numFmtId="0" fontId="21" fillId="0" borderId="5" xfId="0" applyFont="1" applyBorder="1"/>
    <xf numFmtId="0" fontId="21" fillId="0" borderId="29" xfId="0" applyFont="1" applyBorder="1"/>
    <xf numFmtId="3" fontId="25" fillId="18" borderId="1" xfId="0" applyNumberFormat="1" applyFont="1" applyFill="1" applyBorder="1"/>
    <xf numFmtId="0" fontId="10" fillId="0" borderId="37" xfId="0" applyFont="1" applyBorder="1"/>
    <xf numFmtId="164" fontId="10" fillId="0" borderId="0" xfId="0" applyNumberFormat="1" applyFont="1"/>
    <xf numFmtId="0" fontId="10" fillId="11" borderId="0" xfId="0" applyFont="1" applyFill="1" applyAlignment="1">
      <alignment horizontal="left"/>
    </xf>
    <xf numFmtId="0" fontId="11" fillId="0" borderId="39" xfId="0" applyFont="1" applyBorder="1"/>
    <xf numFmtId="0" fontId="10" fillId="0" borderId="39" xfId="0" applyFont="1" applyBorder="1"/>
    <xf numFmtId="0" fontId="10" fillId="0" borderId="40" xfId="0" applyFont="1" applyBorder="1"/>
    <xf numFmtId="0" fontId="10" fillId="11" borderId="0" xfId="0" applyFont="1" applyFill="1" applyAlignment="1">
      <alignment horizontal="left" vertical="center"/>
    </xf>
    <xf numFmtId="0" fontId="29" fillId="16" borderId="0" xfId="0" applyFont="1" applyFill="1" applyAlignment="1">
      <alignment horizontal="left" vertical="top" wrapText="1"/>
    </xf>
    <xf numFmtId="0" fontId="30" fillId="3" borderId="32" xfId="0" applyFont="1" applyFill="1" applyBorder="1" applyAlignment="1">
      <alignment horizontal="center" vertical="center" wrapText="1"/>
    </xf>
    <xf numFmtId="0" fontId="30" fillId="3" borderId="15" xfId="0" applyFont="1" applyFill="1" applyBorder="1" applyAlignment="1">
      <alignment horizontal="center" vertical="center" wrapText="1"/>
    </xf>
    <xf numFmtId="0" fontId="34" fillId="10" borderId="11" xfId="0" applyFont="1" applyFill="1" applyBorder="1" applyAlignment="1">
      <alignment horizontal="left" vertical="top" wrapText="1"/>
    </xf>
    <xf numFmtId="0" fontId="33" fillId="4" borderId="31" xfId="0" applyFont="1" applyFill="1" applyBorder="1" applyAlignment="1">
      <alignment horizontal="left" vertical="top" wrapText="1"/>
    </xf>
    <xf numFmtId="0" fontId="30" fillId="4" borderId="0" xfId="0" applyFont="1" applyFill="1" applyAlignment="1">
      <alignment horizontal="right" vertical="top" wrapText="1"/>
    </xf>
    <xf numFmtId="0" fontId="30" fillId="4" borderId="0" xfId="0" applyFont="1" applyFill="1" applyAlignment="1">
      <alignment horizontal="left" vertical="top" wrapText="1"/>
    </xf>
    <xf numFmtId="0" fontId="31" fillId="10" borderId="0" xfId="0" applyFont="1" applyFill="1" applyAlignment="1">
      <alignment horizontal="left" vertical="top" wrapText="1"/>
    </xf>
    <xf numFmtId="0" fontId="20" fillId="0" borderId="0" xfId="0" applyFont="1"/>
    <xf numFmtId="0" fontId="20" fillId="0" borderId="2" xfId="0" applyFont="1" applyBorder="1"/>
    <xf numFmtId="0" fontId="20" fillId="0" borderId="4" xfId="0" applyFont="1" applyBorder="1"/>
    <xf numFmtId="0" fontId="20" fillId="0" borderId="3" xfId="0" applyFont="1" applyBorder="1"/>
    <xf numFmtId="0" fontId="32" fillId="10" borderId="37" xfId="0" applyFont="1" applyFill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29" fillId="17" borderId="15" xfId="0" applyFont="1" applyFill="1" applyBorder="1" applyAlignment="1" applyProtection="1">
      <alignment horizontal="center" vertical="center" wrapText="1"/>
      <protection locked="0"/>
    </xf>
    <xf numFmtId="0" fontId="32" fillId="0" borderId="18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0" fontId="29" fillId="17" borderId="1" xfId="0" applyFont="1" applyFill="1" applyBorder="1" applyAlignment="1" applyProtection="1">
      <alignment horizontal="center" vertical="center" wrapText="1"/>
      <protection locked="0"/>
    </xf>
    <xf numFmtId="0" fontId="31" fillId="4" borderId="30" xfId="0" applyFont="1" applyFill="1" applyBorder="1" applyAlignment="1">
      <alignment horizontal="center" vertical="center" wrapText="1"/>
    </xf>
    <xf numFmtId="0" fontId="31" fillId="4" borderId="22" xfId="0" applyFont="1" applyFill="1" applyBorder="1" applyAlignment="1">
      <alignment horizontal="center" vertical="center" wrapText="1"/>
    </xf>
    <xf numFmtId="0" fontId="31" fillId="10" borderId="27" xfId="0" applyFont="1" applyFill="1" applyBorder="1" applyAlignment="1">
      <alignment horizontal="center" vertical="center" wrapText="1"/>
    </xf>
    <xf numFmtId="0" fontId="31" fillId="10" borderId="26" xfId="0" applyFont="1" applyFill="1" applyBorder="1" applyAlignment="1">
      <alignment horizontal="center" vertical="center" wrapText="1"/>
    </xf>
    <xf numFmtId="2" fontId="31" fillId="4" borderId="26" xfId="0" applyNumberFormat="1" applyFont="1" applyFill="1" applyBorder="1" applyAlignment="1">
      <alignment horizontal="center" vertical="center" wrapText="1"/>
    </xf>
    <xf numFmtId="2" fontId="29" fillId="9" borderId="1" xfId="0" applyNumberFormat="1" applyFont="1" applyFill="1" applyBorder="1" applyAlignment="1">
      <alignment horizontal="center" vertical="center" wrapText="1"/>
    </xf>
    <xf numFmtId="0" fontId="35" fillId="10" borderId="0" xfId="0" applyFont="1" applyFill="1"/>
    <xf numFmtId="0" fontId="32" fillId="10" borderId="17" xfId="0" applyFont="1" applyFill="1" applyBorder="1" applyAlignment="1">
      <alignment horizontal="left" vertical="top" wrapText="1"/>
    </xf>
    <xf numFmtId="2" fontId="29" fillId="9" borderId="13" xfId="0" applyNumberFormat="1" applyFont="1" applyFill="1" applyBorder="1" applyAlignment="1">
      <alignment horizontal="center" vertical="center" wrapText="1"/>
    </xf>
    <xf numFmtId="2" fontId="20" fillId="0" borderId="0" xfId="0" applyNumberFormat="1" applyFont="1"/>
    <xf numFmtId="0" fontId="32" fillId="10" borderId="25" xfId="0" applyFont="1" applyFill="1" applyBorder="1" applyAlignment="1">
      <alignment horizontal="left" vertical="top" wrapText="1"/>
    </xf>
    <xf numFmtId="2" fontId="29" fillId="9" borderId="5" xfId="0" applyNumberFormat="1" applyFont="1" applyFill="1" applyBorder="1" applyAlignment="1">
      <alignment horizontal="center" vertical="center" wrapText="1"/>
    </xf>
    <xf numFmtId="0" fontId="32" fillId="10" borderId="28" xfId="0" applyFont="1" applyFill="1" applyBorder="1" applyAlignment="1">
      <alignment horizontal="left" vertical="top" wrapText="1"/>
    </xf>
    <xf numFmtId="2" fontId="29" fillId="9" borderId="2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3" fontId="25" fillId="17" borderId="1" xfId="0" applyNumberFormat="1" applyFont="1" applyFill="1" applyBorder="1" applyAlignment="1" applyProtection="1">
      <alignment horizontal="right"/>
      <protection locked="0"/>
    </xf>
    <xf numFmtId="3" fontId="25" fillId="17" borderId="1" xfId="0" applyNumberFormat="1" applyFont="1" applyFill="1" applyBorder="1" applyAlignment="1" applyProtection="1">
      <alignment horizontal="right" wrapText="1"/>
      <protection locked="0"/>
    </xf>
    <xf numFmtId="0" fontId="21" fillId="0" borderId="6" xfId="0" applyFont="1" applyBorder="1"/>
    <xf numFmtId="0" fontId="21" fillId="0" borderId="58" xfId="0" applyFont="1" applyBorder="1"/>
    <xf numFmtId="0" fontId="21" fillId="0" borderId="32" xfId="0" applyFont="1" applyBorder="1"/>
    <xf numFmtId="0" fontId="21" fillId="0" borderId="15" xfId="0" applyFont="1" applyBorder="1"/>
    <xf numFmtId="0" fontId="21" fillId="0" borderId="11" xfId="0" applyFont="1" applyBorder="1"/>
    <xf numFmtId="0" fontId="36" fillId="13" borderId="1" xfId="0" applyFont="1" applyFill="1" applyBorder="1" applyAlignment="1" applyProtection="1">
      <alignment horizontal="center" vertical="center" wrapText="1"/>
      <protection locked="0"/>
    </xf>
    <xf numFmtId="3" fontId="25" fillId="2" borderId="1" xfId="0" applyNumberFormat="1" applyFont="1" applyFill="1" applyBorder="1"/>
    <xf numFmtId="0" fontId="11" fillId="2" borderId="4" xfId="0" applyFont="1" applyFill="1" applyBorder="1"/>
    <xf numFmtId="0" fontId="10" fillId="2" borderId="4" xfId="0" applyFont="1" applyFill="1" applyBorder="1"/>
    <xf numFmtId="0" fontId="10" fillId="2" borderId="3" xfId="0" applyFont="1" applyFill="1" applyBorder="1"/>
    <xf numFmtId="0" fontId="11" fillId="2" borderId="3" xfId="0" applyFont="1" applyFill="1" applyBorder="1"/>
    <xf numFmtId="0" fontId="10" fillId="11" borderId="0" xfId="0" applyFont="1" applyFill="1"/>
    <xf numFmtId="0" fontId="10" fillId="22" borderId="0" xfId="0" applyFont="1" applyFill="1"/>
    <xf numFmtId="0" fontId="33" fillId="10" borderId="31" xfId="0" applyFont="1" applyFill="1" applyBorder="1" applyAlignment="1">
      <alignment horizontal="left" vertical="center" wrapText="1"/>
    </xf>
    <xf numFmtId="0" fontId="33" fillId="10" borderId="11" xfId="0" applyFont="1" applyFill="1" applyBorder="1" applyAlignment="1">
      <alignment horizontal="left" vertical="top" wrapText="1"/>
    </xf>
    <xf numFmtId="0" fontId="33" fillId="4" borderId="27" xfId="0" applyFont="1" applyFill="1" applyBorder="1" applyAlignment="1">
      <alignment horizontal="center" vertical="center" wrapText="1"/>
    </xf>
    <xf numFmtId="0" fontId="29" fillId="17" borderId="55" xfId="0" applyFont="1" applyFill="1" applyBorder="1" applyAlignment="1" applyProtection="1">
      <alignment horizontal="center" vertical="center" wrapText="1"/>
      <protection locked="0"/>
    </xf>
    <xf numFmtId="0" fontId="20" fillId="10" borderId="0" xfId="0" applyFont="1" applyFill="1"/>
    <xf numFmtId="0" fontId="20" fillId="10" borderId="0" xfId="0" applyFont="1" applyFill="1" applyAlignment="1">
      <alignment horizontal="left"/>
    </xf>
    <xf numFmtId="0" fontId="38" fillId="3" borderId="14" xfId="0" applyFont="1" applyFill="1" applyBorder="1" applyAlignment="1">
      <alignment horizontal="center" vertical="center" wrapText="1"/>
    </xf>
    <xf numFmtId="0" fontId="39" fillId="3" borderId="33" xfId="0" applyFont="1" applyFill="1" applyBorder="1" applyAlignment="1">
      <alignment horizontal="center" vertical="center" wrapText="1"/>
    </xf>
    <xf numFmtId="0" fontId="33" fillId="10" borderId="12" xfId="0" applyFont="1" applyFill="1" applyBorder="1" applyAlignment="1">
      <alignment horizontal="left" vertical="center" wrapText="1"/>
    </xf>
    <xf numFmtId="0" fontId="34" fillId="4" borderId="13" xfId="0" applyFont="1" applyFill="1" applyBorder="1" applyAlignment="1">
      <alignment horizontal="left" vertical="center" wrapText="1"/>
    </xf>
    <xf numFmtId="0" fontId="33" fillId="0" borderId="21" xfId="0" applyFont="1" applyBorder="1" applyAlignment="1">
      <alignment horizontal="left" vertical="center" wrapText="1"/>
    </xf>
    <xf numFmtId="0" fontId="34" fillId="0" borderId="13" xfId="0" applyFont="1" applyBorder="1" applyAlignment="1">
      <alignment horizontal="left" vertical="center" wrapText="1"/>
    </xf>
    <xf numFmtId="0" fontId="34" fillId="19" borderId="14" xfId="0" applyFont="1" applyFill="1" applyBorder="1" applyAlignment="1">
      <alignment horizontal="center" vertical="center" wrapText="1"/>
    </xf>
    <xf numFmtId="0" fontId="34" fillId="19" borderId="14" xfId="0" applyFont="1" applyFill="1" applyBorder="1" applyAlignment="1">
      <alignment horizontal="right" vertical="center" wrapText="1"/>
    </xf>
    <xf numFmtId="0" fontId="34" fillId="0" borderId="31" xfId="0" applyFont="1" applyBorder="1" applyAlignment="1">
      <alignment horizontal="left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4" borderId="31" xfId="0" applyFont="1" applyFill="1" applyBorder="1" applyAlignment="1">
      <alignment horizontal="left" vertical="top" wrapText="1"/>
    </xf>
    <xf numFmtId="0" fontId="33" fillId="4" borderId="21" xfId="0" applyFont="1" applyFill="1" applyBorder="1" applyAlignment="1">
      <alignment horizontal="left" vertical="top" wrapText="1"/>
    </xf>
    <xf numFmtId="0" fontId="34" fillId="4" borderId="21" xfId="0" applyFont="1" applyFill="1" applyBorder="1" applyAlignment="1">
      <alignment horizontal="left" vertical="top" wrapText="1"/>
    </xf>
    <xf numFmtId="0" fontId="34" fillId="20" borderId="14" xfId="0" applyFont="1" applyFill="1" applyBorder="1" applyAlignment="1">
      <alignment horizontal="left" vertical="center" wrapText="1"/>
    </xf>
    <xf numFmtId="0" fontId="33" fillId="4" borderId="5" xfId="0" applyFont="1" applyFill="1" applyBorder="1" applyAlignment="1">
      <alignment horizontal="left" vertical="top" wrapText="1"/>
    </xf>
    <xf numFmtId="0" fontId="34" fillId="4" borderId="5" xfId="0" applyFont="1" applyFill="1" applyBorder="1" applyAlignment="1">
      <alignment horizontal="left" vertical="top" wrapText="1"/>
    </xf>
    <xf numFmtId="0" fontId="34" fillId="20" borderId="8" xfId="0" applyFont="1" applyFill="1" applyBorder="1" applyAlignment="1">
      <alignment horizontal="left" vertical="center" wrapText="1"/>
    </xf>
    <xf numFmtId="0" fontId="34" fillId="19" borderId="8" xfId="0" applyFont="1" applyFill="1" applyBorder="1" applyAlignment="1">
      <alignment horizontal="right" vertical="center" wrapText="1"/>
    </xf>
    <xf numFmtId="0" fontId="33" fillId="10" borderId="31" xfId="0" applyFont="1" applyFill="1" applyBorder="1" applyAlignment="1">
      <alignment horizontal="left" vertical="top" wrapText="1"/>
    </xf>
    <xf numFmtId="0" fontId="34" fillId="10" borderId="31" xfId="0" applyFont="1" applyFill="1" applyBorder="1" applyAlignment="1">
      <alignment horizontal="left" vertical="top" wrapText="1"/>
    </xf>
    <xf numFmtId="0" fontId="33" fillId="10" borderId="21" xfId="0" applyFont="1" applyFill="1" applyBorder="1" applyAlignment="1">
      <alignment horizontal="left" vertical="top" wrapText="1"/>
    </xf>
    <xf numFmtId="0" fontId="34" fillId="10" borderId="21" xfId="0" applyFont="1" applyFill="1" applyBorder="1" applyAlignment="1">
      <alignment horizontal="left" vertical="top" wrapText="1"/>
    </xf>
    <xf numFmtId="0" fontId="39" fillId="19" borderId="14" xfId="0" applyFont="1" applyFill="1" applyBorder="1" applyAlignment="1">
      <alignment horizontal="right" vertical="center" wrapText="1"/>
    </xf>
    <xf numFmtId="0" fontId="33" fillId="10" borderId="13" xfId="0" applyFont="1" applyFill="1" applyBorder="1" applyAlignment="1">
      <alignment horizontal="left" vertical="top" wrapText="1"/>
    </xf>
    <xf numFmtId="0" fontId="34" fillId="10" borderId="13" xfId="0" applyFont="1" applyFill="1" applyBorder="1" applyAlignment="1">
      <alignment horizontal="left" vertical="top" wrapText="1"/>
    </xf>
    <xf numFmtId="0" fontId="33" fillId="10" borderId="5" xfId="0" applyFont="1" applyFill="1" applyBorder="1" applyAlignment="1">
      <alignment horizontal="left" vertical="top" wrapText="1"/>
    </xf>
    <xf numFmtId="0" fontId="34" fillId="10" borderId="5" xfId="0" applyFont="1" applyFill="1" applyBorder="1" applyAlignment="1">
      <alignment horizontal="left" vertical="top" wrapText="1"/>
    </xf>
    <xf numFmtId="0" fontId="33" fillId="10" borderId="12" xfId="0" applyFont="1" applyFill="1" applyBorder="1" applyAlignment="1">
      <alignment horizontal="left" vertical="top" wrapText="1"/>
    </xf>
    <xf numFmtId="0" fontId="34" fillId="10" borderId="12" xfId="0" applyFont="1" applyFill="1" applyBorder="1" applyAlignment="1">
      <alignment horizontal="left" vertical="top" wrapText="1"/>
    </xf>
    <xf numFmtId="0" fontId="33" fillId="4" borderId="12" xfId="0" applyFont="1" applyFill="1" applyBorder="1" applyAlignment="1">
      <alignment horizontal="left" vertical="top" wrapText="1"/>
    </xf>
    <xf numFmtId="0" fontId="33" fillId="4" borderId="13" xfId="0" applyFont="1" applyFill="1" applyBorder="1" applyAlignment="1">
      <alignment horizontal="left" vertical="top" wrapText="1"/>
    </xf>
    <xf numFmtId="0" fontId="34" fillId="4" borderId="13" xfId="0" applyFont="1" applyFill="1" applyBorder="1" applyAlignment="1">
      <alignment horizontal="left" vertical="top" wrapText="1"/>
    </xf>
    <xf numFmtId="0" fontId="34" fillId="0" borderId="30" xfId="0" applyFont="1" applyBorder="1" applyAlignment="1">
      <alignment horizontal="center" vertical="center" wrapText="1"/>
    </xf>
    <xf numFmtId="0" fontId="33" fillId="0" borderId="30" xfId="0" applyFont="1" applyBorder="1" applyAlignment="1">
      <alignment horizontal="center" vertical="center" wrapText="1"/>
    </xf>
    <xf numFmtId="0" fontId="33" fillId="10" borderId="16" xfId="0" applyFont="1" applyFill="1" applyBorder="1" applyAlignment="1">
      <alignment horizontal="center" vertical="center" wrapText="1"/>
    </xf>
    <xf numFmtId="0" fontId="33" fillId="10" borderId="27" xfId="0" applyFont="1" applyFill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3" fillId="4" borderId="16" xfId="0" applyFont="1" applyFill="1" applyBorder="1" applyAlignment="1">
      <alignment horizontal="center" vertical="center" wrapText="1"/>
    </xf>
    <xf numFmtId="0" fontId="33" fillId="4" borderId="26" xfId="0" applyFont="1" applyFill="1" applyBorder="1" applyAlignment="1">
      <alignment horizontal="center" vertical="center" wrapText="1"/>
    </xf>
    <xf numFmtId="0" fontId="33" fillId="6" borderId="13" xfId="0" applyFont="1" applyFill="1" applyBorder="1" applyAlignment="1">
      <alignment horizontal="left" vertical="center" wrapText="1"/>
    </xf>
    <xf numFmtId="0" fontId="33" fillId="6" borderId="13" xfId="0" applyFont="1" applyFill="1" applyBorder="1" applyAlignment="1">
      <alignment horizontal="center" vertical="center" wrapText="1"/>
    </xf>
    <xf numFmtId="0" fontId="33" fillId="6" borderId="5" xfId="0" applyFont="1" applyFill="1" applyBorder="1" applyAlignment="1">
      <alignment horizontal="left" vertical="center" wrapText="1"/>
    </xf>
    <xf numFmtId="0" fontId="33" fillId="6" borderId="5" xfId="0" applyFont="1" applyFill="1" applyBorder="1" applyAlignment="1">
      <alignment horizontal="center" vertical="center"/>
    </xf>
    <xf numFmtId="0" fontId="33" fillId="7" borderId="5" xfId="0" applyFont="1" applyFill="1" applyBorder="1" applyAlignment="1">
      <alignment horizontal="left" vertical="center" wrapText="1"/>
    </xf>
    <xf numFmtId="0" fontId="33" fillId="7" borderId="5" xfId="0" applyFont="1" applyFill="1" applyBorder="1" applyAlignment="1">
      <alignment horizontal="center" vertical="center"/>
    </xf>
    <xf numFmtId="0" fontId="33" fillId="21" borderId="5" xfId="0" applyFont="1" applyFill="1" applyBorder="1" applyAlignment="1">
      <alignment horizontal="left" vertical="center" wrapText="1"/>
    </xf>
    <xf numFmtId="0" fontId="33" fillId="21" borderId="5" xfId="0" applyFont="1" applyFill="1" applyBorder="1" applyAlignment="1">
      <alignment horizontal="center" vertical="center" wrapText="1"/>
    </xf>
    <xf numFmtId="0" fontId="33" fillId="0" borderId="0" xfId="0" applyFont="1"/>
    <xf numFmtId="0" fontId="33" fillId="0" borderId="0" xfId="0" applyFont="1" applyAlignment="1">
      <alignment horizontal="center" vertical="center"/>
    </xf>
    <xf numFmtId="9" fontId="0" fillId="23" borderId="16" xfId="0" applyNumberFormat="1" applyFill="1" applyBorder="1"/>
    <xf numFmtId="0" fontId="11" fillId="23" borderId="15" xfId="0" applyFont="1" applyFill="1" applyBorder="1"/>
    <xf numFmtId="3" fontId="25" fillId="17" borderId="3" xfId="0" applyNumberFormat="1" applyFont="1" applyFill="1" applyBorder="1" applyProtection="1">
      <protection locked="0"/>
    </xf>
    <xf numFmtId="0" fontId="11" fillId="23" borderId="1" xfId="0" applyFont="1" applyFill="1" applyBorder="1"/>
    <xf numFmtId="0" fontId="11" fillId="23" borderId="66" xfId="0" applyFont="1" applyFill="1" applyBorder="1"/>
    <xf numFmtId="0" fontId="11" fillId="23" borderId="68" xfId="0" applyFont="1" applyFill="1" applyBorder="1"/>
    <xf numFmtId="0" fontId="11" fillId="23" borderId="69" xfId="0" applyFont="1" applyFill="1" applyBorder="1"/>
    <xf numFmtId="0" fontId="11" fillId="23" borderId="10" xfId="0" applyFont="1" applyFill="1" applyBorder="1"/>
    <xf numFmtId="0" fontId="45" fillId="9" borderId="0" xfId="0" applyFont="1" applyFill="1" applyAlignment="1">
      <alignment horizontal="center"/>
    </xf>
    <xf numFmtId="9" fontId="29" fillId="9" borderId="5" xfId="1" applyFont="1" applyFill="1" applyBorder="1" applyAlignment="1">
      <alignment horizontal="right" wrapText="1"/>
    </xf>
    <xf numFmtId="0" fontId="33" fillId="24" borderId="5" xfId="0" applyFont="1" applyFill="1" applyBorder="1" applyAlignment="1">
      <alignment horizontal="left" vertical="center"/>
    </xf>
    <xf numFmtId="0" fontId="33" fillId="24" borderId="5" xfId="0" applyFont="1" applyFill="1" applyBorder="1" applyAlignment="1">
      <alignment horizontal="center" vertical="center"/>
    </xf>
    <xf numFmtId="0" fontId="33" fillId="24" borderId="5" xfId="0" applyFont="1" applyFill="1" applyBorder="1" applyAlignment="1">
      <alignment horizontal="left" vertical="center" wrapText="1"/>
    </xf>
    <xf numFmtId="0" fontId="33" fillId="25" borderId="5" xfId="0" applyFont="1" applyFill="1" applyBorder="1" applyAlignment="1">
      <alignment horizontal="left" vertical="center" wrapText="1"/>
    </xf>
    <xf numFmtId="0" fontId="33" fillId="25" borderId="5" xfId="0" applyFont="1" applyFill="1" applyBorder="1" applyAlignment="1">
      <alignment horizontal="center" vertical="center" wrapText="1"/>
    </xf>
    <xf numFmtId="0" fontId="33" fillId="25" borderId="21" xfId="0" applyFont="1" applyFill="1" applyBorder="1" applyAlignment="1">
      <alignment horizontal="left" vertical="center" wrapText="1"/>
    </xf>
    <xf numFmtId="0" fontId="33" fillId="25" borderId="21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21" fillId="10" borderId="64" xfId="0" applyFont="1" applyFill="1" applyBorder="1" applyAlignment="1">
      <alignment horizontal="center" vertical="center" textRotation="90" wrapText="1"/>
    </xf>
    <xf numFmtId="0" fontId="29" fillId="17" borderId="54" xfId="0" applyFont="1" applyFill="1" applyBorder="1" applyAlignment="1" applyProtection="1">
      <alignment horizontal="center" vertical="center" wrapText="1"/>
      <protection locked="0"/>
    </xf>
    <xf numFmtId="0" fontId="33" fillId="10" borderId="50" xfId="0" applyFont="1" applyFill="1" applyBorder="1" applyAlignment="1">
      <alignment horizontal="left" vertical="center" wrapText="1"/>
    </xf>
    <xf numFmtId="0" fontId="33" fillId="10" borderId="20" xfId="0" applyFont="1" applyFill="1" applyBorder="1" applyAlignment="1">
      <alignment horizontal="left" vertical="center" wrapText="1"/>
    </xf>
    <xf numFmtId="0" fontId="33" fillId="10" borderId="8" xfId="0" applyFont="1" applyFill="1" applyBorder="1" applyAlignment="1">
      <alignment horizontal="left" vertical="center" wrapText="1"/>
    </xf>
    <xf numFmtId="0" fontId="33" fillId="10" borderId="12" xfId="0" applyFont="1" applyFill="1" applyBorder="1" applyAlignment="1">
      <alignment horizontal="left" vertical="center" wrapText="1"/>
    </xf>
    <xf numFmtId="0" fontId="40" fillId="10" borderId="55" xfId="0" applyFont="1" applyFill="1" applyBorder="1" applyAlignment="1">
      <alignment horizontal="center" vertical="center" textRotation="90" wrapText="1"/>
    </xf>
    <xf numFmtId="0" fontId="40" fillId="10" borderId="64" xfId="0" applyFont="1" applyFill="1" applyBorder="1" applyAlignment="1">
      <alignment horizontal="center" vertical="center" textRotation="90" wrapText="1"/>
    </xf>
    <xf numFmtId="0" fontId="21" fillId="10" borderId="65" xfId="0" applyFont="1" applyFill="1" applyBorder="1" applyAlignment="1">
      <alignment horizontal="center" vertical="center" textRotation="90" wrapText="1"/>
    </xf>
    <xf numFmtId="0" fontId="21" fillId="10" borderId="66" xfId="0" applyFont="1" applyFill="1" applyBorder="1" applyAlignment="1">
      <alignment horizontal="center" vertical="center" textRotation="90" wrapText="1"/>
    </xf>
    <xf numFmtId="0" fontId="40" fillId="10" borderId="65" xfId="0" applyFont="1" applyFill="1" applyBorder="1" applyAlignment="1">
      <alignment horizontal="center" vertical="center" textRotation="90" wrapText="1"/>
    </xf>
    <xf numFmtId="0" fontId="33" fillId="10" borderId="63" xfId="0" applyFont="1" applyFill="1" applyBorder="1" applyAlignment="1">
      <alignment horizontal="left" vertical="center" wrapText="1"/>
    </xf>
    <xf numFmtId="0" fontId="33" fillId="10" borderId="24" xfId="0" applyFont="1" applyFill="1" applyBorder="1" applyAlignment="1">
      <alignment horizontal="left" vertical="center" wrapText="1"/>
    </xf>
    <xf numFmtId="0" fontId="33" fillId="10" borderId="31" xfId="0" applyFont="1" applyFill="1" applyBorder="1" applyAlignment="1">
      <alignment horizontal="center" vertical="center" wrapText="1"/>
    </xf>
    <xf numFmtId="0" fontId="33" fillId="10" borderId="21" xfId="0" applyFont="1" applyFill="1" applyBorder="1" applyAlignment="1">
      <alignment horizontal="center" vertical="center" wrapText="1"/>
    </xf>
    <xf numFmtId="0" fontId="40" fillId="10" borderId="55" xfId="0" applyFont="1" applyFill="1" applyBorder="1" applyAlignment="1">
      <alignment horizontal="center" vertical="center" textRotation="90"/>
    </xf>
    <xf numFmtId="0" fontId="40" fillId="10" borderId="64" xfId="0" applyFont="1" applyFill="1" applyBorder="1" applyAlignment="1">
      <alignment horizontal="center" vertical="center" textRotation="90"/>
    </xf>
    <xf numFmtId="0" fontId="40" fillId="10" borderId="65" xfId="0" applyFont="1" applyFill="1" applyBorder="1" applyAlignment="1">
      <alignment horizontal="center" vertical="center" textRotation="90"/>
    </xf>
    <xf numFmtId="0" fontId="21" fillId="10" borderId="64" xfId="0" applyFont="1" applyFill="1" applyBorder="1" applyAlignment="1">
      <alignment wrapText="1"/>
    </xf>
    <xf numFmtId="0" fontId="21" fillId="10" borderId="65" xfId="0" applyFont="1" applyFill="1" applyBorder="1" applyAlignment="1">
      <alignment wrapText="1"/>
    </xf>
    <xf numFmtId="0" fontId="20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33" fillId="4" borderId="62" xfId="0" applyFont="1" applyFill="1" applyBorder="1" applyAlignment="1">
      <alignment horizontal="left" vertical="center" wrapText="1"/>
    </xf>
    <xf numFmtId="0" fontId="33" fillId="4" borderId="50" xfId="0" applyFont="1" applyFill="1" applyBorder="1" applyAlignment="1">
      <alignment horizontal="left" vertical="center" wrapText="1"/>
    </xf>
    <xf numFmtId="0" fontId="33" fillId="4" borderId="61" xfId="0" applyFont="1" applyFill="1" applyBorder="1" applyAlignment="1">
      <alignment horizontal="left" vertical="center" wrapText="1"/>
    </xf>
    <xf numFmtId="0" fontId="33" fillId="10" borderId="8" xfId="0" applyFont="1" applyFill="1" applyBorder="1" applyAlignment="1">
      <alignment horizontal="center" vertical="center" wrapText="1"/>
    </xf>
    <xf numFmtId="0" fontId="33" fillId="10" borderId="12" xfId="0" applyFont="1" applyFill="1" applyBorder="1" applyAlignment="1">
      <alignment horizontal="center" vertical="center" wrapText="1"/>
    </xf>
    <xf numFmtId="0" fontId="33" fillId="10" borderId="34" xfId="0" applyFont="1" applyFill="1" applyBorder="1" applyAlignment="1">
      <alignment horizontal="center" vertical="center" wrapText="1"/>
    </xf>
    <xf numFmtId="0" fontId="33" fillId="10" borderId="61" xfId="0" applyFont="1" applyFill="1" applyBorder="1" applyAlignment="1">
      <alignment horizontal="left" vertical="center" wrapText="1"/>
    </xf>
    <xf numFmtId="0" fontId="33" fillId="0" borderId="62" xfId="0" applyFont="1" applyBorder="1" applyAlignment="1">
      <alignment horizontal="left" vertical="center" wrapText="1"/>
    </xf>
    <xf numFmtId="0" fontId="33" fillId="0" borderId="50" xfId="0" applyFont="1" applyBorder="1" applyAlignment="1">
      <alignment horizontal="left" vertical="center" wrapText="1"/>
    </xf>
    <xf numFmtId="2" fontId="31" fillId="4" borderId="27" xfId="0" applyNumberFormat="1" applyFont="1" applyFill="1" applyBorder="1" applyAlignment="1">
      <alignment horizontal="center" vertical="center" wrapText="1"/>
    </xf>
    <xf numFmtId="2" fontId="31" fillId="4" borderId="16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33" fillId="10" borderId="67" xfId="0" applyFont="1" applyFill="1" applyBorder="1" applyAlignment="1">
      <alignment horizontal="left" vertical="center" wrapText="1"/>
    </xf>
    <xf numFmtId="0" fontId="33" fillId="4" borderId="12" xfId="0" applyFont="1" applyFill="1" applyBorder="1" applyAlignment="1">
      <alignment horizontal="center" vertical="center" wrapText="1"/>
    </xf>
    <xf numFmtId="0" fontId="33" fillId="4" borderId="12" xfId="0" applyFont="1" applyFill="1" applyBorder="1" applyAlignment="1">
      <alignment horizontal="left" vertical="top" wrapText="1"/>
    </xf>
    <xf numFmtId="0" fontId="33" fillId="4" borderId="13" xfId="0" applyFont="1" applyFill="1" applyBorder="1" applyAlignment="1">
      <alignment horizontal="left" vertical="top" wrapText="1"/>
    </xf>
    <xf numFmtId="0" fontId="34" fillId="4" borderId="8" xfId="0" applyFont="1" applyFill="1" applyBorder="1" applyAlignment="1">
      <alignment horizontal="left" vertical="top" wrapText="1"/>
    </xf>
    <xf numFmtId="0" fontId="33" fillId="0" borderId="12" xfId="0" applyFont="1" applyBorder="1" applyAlignment="1">
      <alignment horizontal="left" vertical="top" wrapText="1"/>
    </xf>
    <xf numFmtId="0" fontId="33" fillId="0" borderId="13" xfId="0" applyFont="1" applyBorder="1" applyAlignment="1">
      <alignment horizontal="left" vertical="top" wrapText="1"/>
    </xf>
    <xf numFmtId="0" fontId="33" fillId="10" borderId="34" xfId="0" applyFont="1" applyFill="1" applyBorder="1" applyAlignment="1">
      <alignment horizontal="left" vertical="center" wrapText="1"/>
    </xf>
    <xf numFmtId="0" fontId="10" fillId="12" borderId="57" xfId="0" applyFont="1" applyFill="1" applyBorder="1" applyAlignment="1">
      <alignment horizontal="center" vertical="center" textRotation="90"/>
    </xf>
    <xf numFmtId="0" fontId="10" fillId="12" borderId="37" xfId="0" applyFont="1" applyFill="1" applyBorder="1" applyAlignment="1">
      <alignment horizontal="center" vertical="center" textRotation="90"/>
    </xf>
    <xf numFmtId="0" fontId="10" fillId="12" borderId="40" xfId="0" applyFont="1" applyFill="1" applyBorder="1" applyAlignment="1">
      <alignment horizontal="center" vertical="center" textRotation="90"/>
    </xf>
    <xf numFmtId="0" fontId="10" fillId="0" borderId="52" xfId="0" applyFont="1" applyBorder="1"/>
    <xf numFmtId="0" fontId="10" fillId="0" borderId="5" xfId="0" applyFont="1" applyBorder="1"/>
    <xf numFmtId="0" fontId="10" fillId="0" borderId="29" xfId="0" applyFont="1" applyBorder="1"/>
    <xf numFmtId="0" fontId="21" fillId="0" borderId="51" xfId="0" applyFont="1" applyBorder="1"/>
    <xf numFmtId="0" fontId="21" fillId="0" borderId="42" xfId="0" applyFont="1" applyBorder="1"/>
    <xf numFmtId="0" fontId="21" fillId="0" borderId="56" xfId="0" applyFont="1" applyBorder="1"/>
    <xf numFmtId="0" fontId="10" fillId="0" borderId="51" xfId="0" applyFont="1" applyBorder="1" applyAlignment="1">
      <alignment horizontal="left"/>
    </xf>
    <xf numFmtId="0" fontId="10" fillId="0" borderId="42" xfId="0" applyFont="1" applyBorder="1" applyAlignment="1">
      <alignment horizontal="left"/>
    </xf>
    <xf numFmtId="0" fontId="10" fillId="0" borderId="56" xfId="0" applyFont="1" applyBorder="1" applyAlignment="1">
      <alignment horizontal="left"/>
    </xf>
    <xf numFmtId="0" fontId="21" fillId="0" borderId="23" xfId="0" applyFont="1" applyBorder="1"/>
    <xf numFmtId="0" fontId="21" fillId="0" borderId="59" xfId="0" applyFont="1" applyBorder="1"/>
    <xf numFmtId="0" fontId="21" fillId="0" borderId="60" xfId="0" applyFont="1" applyBorder="1"/>
    <xf numFmtId="0" fontId="10" fillId="0" borderId="23" xfId="0" applyFont="1" applyBorder="1"/>
    <xf numFmtId="0" fontId="10" fillId="0" borderId="59" xfId="0" applyFont="1" applyBorder="1"/>
    <xf numFmtId="0" fontId="10" fillId="0" borderId="60" xfId="0" applyFont="1" applyBorder="1"/>
    <xf numFmtId="0" fontId="10" fillId="0" borderId="51" xfId="0" applyFont="1" applyBorder="1"/>
    <xf numFmtId="0" fontId="10" fillId="0" borderId="42" xfId="0" applyFont="1" applyBorder="1"/>
    <xf numFmtId="0" fontId="10" fillId="0" borderId="56" xfId="0" applyFont="1" applyBorder="1"/>
    <xf numFmtId="0" fontId="10" fillId="0" borderId="2" xfId="0" applyFont="1" applyBorder="1"/>
    <xf numFmtId="0" fontId="10" fillId="0" borderId="4" xfId="0" applyFont="1" applyBorder="1"/>
    <xf numFmtId="0" fontId="10" fillId="0" borderId="3" xfId="0" applyFont="1" applyBorder="1"/>
    <xf numFmtId="0" fontId="10" fillId="0" borderId="9" xfId="0" applyFont="1" applyBorder="1"/>
    <xf numFmtId="0" fontId="10" fillId="0" borderId="31" xfId="0" applyFont="1" applyBorder="1"/>
    <xf numFmtId="0" fontId="10" fillId="0" borderId="35" xfId="0" applyFont="1" applyBorder="1"/>
    <xf numFmtId="0" fontId="21" fillId="0" borderId="9" xfId="0" applyFont="1" applyBorder="1"/>
    <xf numFmtId="0" fontId="21" fillId="0" borderId="31" xfId="0" applyFont="1" applyBorder="1"/>
    <xf numFmtId="0" fontId="21" fillId="0" borderId="35" xfId="0" applyFont="1" applyBorder="1"/>
    <xf numFmtId="0" fontId="21" fillId="0" borderId="25" xfId="0" applyFont="1" applyBorder="1"/>
    <xf numFmtId="0" fontId="21" fillId="0" borderId="5" xfId="0" applyFont="1" applyBorder="1"/>
    <xf numFmtId="0" fontId="21" fillId="0" borderId="29" xfId="0" applyFont="1" applyBorder="1"/>
    <xf numFmtId="0" fontId="10" fillId="22" borderId="2" xfId="0" applyFont="1" applyFill="1" applyBorder="1"/>
    <xf numFmtId="0" fontId="0" fillId="0" borderId="3" xfId="0" applyBorder="1"/>
    <xf numFmtId="0" fontId="2" fillId="8" borderId="19" xfId="0" applyFont="1" applyFill="1" applyBorder="1" applyAlignment="1">
      <alignment horizontal="left" vertical="center" wrapText="1"/>
    </xf>
    <xf numFmtId="0" fontId="2" fillId="8" borderId="20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3" fillId="24" borderId="11" xfId="0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 vertical="center" wrapText="1"/>
    </xf>
    <xf numFmtId="0" fontId="3" fillId="24" borderId="13" xfId="0" applyFont="1" applyFill="1" applyBorder="1" applyAlignment="1">
      <alignment horizontal="center" vertical="center" wrapText="1"/>
    </xf>
    <xf numFmtId="0" fontId="3" fillId="21" borderId="11" xfId="0" applyFont="1" applyFill="1" applyBorder="1" applyAlignment="1">
      <alignment horizontal="center" vertical="center" wrapText="1"/>
    </xf>
    <xf numFmtId="0" fontId="3" fillId="21" borderId="12" xfId="0" applyFont="1" applyFill="1" applyBorder="1" applyAlignment="1">
      <alignment horizontal="center" vertical="center" wrapText="1"/>
    </xf>
    <xf numFmtId="0" fontId="3" fillId="21" borderId="13" xfId="0" applyFont="1" applyFill="1" applyBorder="1" applyAlignment="1">
      <alignment horizontal="center" vertical="center" wrapText="1"/>
    </xf>
    <xf numFmtId="0" fontId="3" fillId="25" borderId="11" xfId="0" applyFont="1" applyFill="1" applyBorder="1" applyAlignment="1">
      <alignment horizontal="center" vertical="center" wrapText="1"/>
    </xf>
    <xf numFmtId="0" fontId="3" fillId="25" borderId="13" xfId="0" applyFont="1" applyFill="1" applyBorder="1" applyAlignment="1">
      <alignment horizontal="center" vertical="center" wrapText="1"/>
    </xf>
    <xf numFmtId="0" fontId="0" fillId="0" borderId="53" xfId="0" applyBorder="1" applyAlignment="1">
      <alignment vertical="top" wrapText="1"/>
    </xf>
    <xf numFmtId="0" fontId="0" fillId="0" borderId="54" xfId="0" applyBorder="1" applyAlignment="1">
      <alignment vertical="top" wrapText="1"/>
    </xf>
    <xf numFmtId="0" fontId="0" fillId="0" borderId="38" xfId="0" applyBorder="1" applyAlignment="1">
      <alignment vertical="top" wrapText="1"/>
    </xf>
    <xf numFmtId="0" fontId="0" fillId="0" borderId="37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0" fillId="0" borderId="40" xfId="0" applyBorder="1" applyAlignment="1">
      <alignment vertical="top" wrapText="1"/>
    </xf>
    <xf numFmtId="0" fontId="41" fillId="5" borderId="0" xfId="0" applyFont="1" applyFill="1" applyAlignment="1">
      <alignment horizontal="center" wrapText="1"/>
    </xf>
    <xf numFmtId="0" fontId="41" fillId="5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6" borderId="7" xfId="0" applyFont="1" applyFill="1" applyBorder="1" applyAlignment="1">
      <alignment horizontal="left" vertical="center" wrapText="1"/>
    </xf>
    <xf numFmtId="0" fontId="2" fillId="6" borderId="17" xfId="0" applyFont="1" applyFill="1" applyBorder="1" applyAlignment="1">
      <alignment horizontal="left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left" vertical="center" wrapText="1"/>
    </xf>
    <xf numFmtId="0" fontId="2" fillId="7" borderId="17" xfId="0" applyFont="1" applyFill="1" applyBorder="1" applyAlignment="1">
      <alignment horizontal="left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16" fillId="15" borderId="5" xfId="0" applyFont="1" applyFill="1" applyBorder="1" applyAlignment="1">
      <alignment vertical="top" wrapText="1"/>
    </xf>
    <xf numFmtId="0" fontId="16" fillId="15" borderId="18" xfId="0" applyFont="1" applyFill="1" applyBorder="1" applyAlignment="1">
      <alignment vertical="top" wrapText="1"/>
    </xf>
    <xf numFmtId="0" fontId="0" fillId="14" borderId="9" xfId="0" applyFill="1" applyBorder="1"/>
    <xf numFmtId="0" fontId="0" fillId="14" borderId="31" xfId="0" applyFill="1" applyBorder="1"/>
    <xf numFmtId="0" fontId="0" fillId="14" borderId="25" xfId="0" applyFill="1" applyBorder="1"/>
    <xf numFmtId="0" fontId="0" fillId="14" borderId="5" xfId="0" applyFill="1" applyBorder="1"/>
    <xf numFmtId="0" fontId="15" fillId="15" borderId="5" xfId="0" applyFont="1" applyFill="1" applyBorder="1" applyAlignment="1">
      <alignment vertical="top" wrapText="1"/>
    </xf>
    <xf numFmtId="0" fontId="15" fillId="15" borderId="18" xfId="0" applyFont="1" applyFill="1" applyBorder="1" applyAlignment="1">
      <alignment vertical="top" wrapText="1"/>
    </xf>
    <xf numFmtId="0" fontId="0" fillId="0" borderId="25" xfId="0" applyBorder="1"/>
    <xf numFmtId="0" fontId="0" fillId="0" borderId="5" xfId="0" applyBorder="1"/>
    <xf numFmtId="0" fontId="8" fillId="13" borderId="32" xfId="0" applyFont="1" applyFill="1" applyBorder="1"/>
    <xf numFmtId="0" fontId="0" fillId="13" borderId="14" xfId="0" applyFill="1" applyBorder="1"/>
    <xf numFmtId="0" fontId="0" fillId="13" borderId="15" xfId="0" applyFill="1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10" fillId="0" borderId="44" xfId="0" applyFont="1" applyBorder="1"/>
    <xf numFmtId="0" fontId="0" fillId="0" borderId="38" xfId="0" applyBorder="1"/>
    <xf numFmtId="0" fontId="0" fillId="0" borderId="0" xfId="0"/>
    <xf numFmtId="0" fontId="0" fillId="0" borderId="50" xfId="0" applyBorder="1"/>
    <xf numFmtId="0" fontId="0" fillId="0" borderId="51" xfId="0" applyBorder="1"/>
    <xf numFmtId="0" fontId="0" fillId="0" borderId="42" xfId="0" applyBorder="1"/>
    <xf numFmtId="0" fontId="0" fillId="0" borderId="52" xfId="0" applyBorder="1"/>
    <xf numFmtId="0" fontId="10" fillId="14" borderId="25" xfId="0" applyFont="1" applyFill="1" applyBorder="1"/>
  </cellXfs>
  <cellStyles count="2">
    <cellStyle name="Normální" xfId="0" builtinId="0"/>
    <cellStyle name="Procenta" xfId="1" builtinId="5"/>
  </cellStyles>
  <dxfs count="2">
    <dxf>
      <font>
        <color theme="9"/>
      </font>
      <fill>
        <patternFill>
          <bgColor theme="9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$E$4" lockText="1" noThreeD="1"/>
</file>

<file path=xl/ctrlProps/ctrlProp2.xml><?xml version="1.0" encoding="utf-8"?>
<formControlPr xmlns="http://schemas.microsoft.com/office/spreadsheetml/2009/9/main" objectType="CheckBox" fmlaLink="$E$5" lockText="1" noThreeD="1"/>
</file>

<file path=xl/ctrlProps/ctrlProp3.xml><?xml version="1.0" encoding="utf-8"?>
<formControlPr xmlns="http://schemas.microsoft.com/office/spreadsheetml/2009/9/main" objectType="CheckBox" fmlaLink="$E$6" lockText="1" noThreeD="1"/>
</file>

<file path=xl/ctrlProps/ctrlProp4.xml><?xml version="1.0" encoding="utf-8"?>
<formControlPr xmlns="http://schemas.microsoft.com/office/spreadsheetml/2009/9/main" objectType="CheckBox" fmlaLink="$E$7" lockText="1" noThreeD="1"/>
</file>

<file path=xl/ctrlProps/ctrlProp5.xml><?xml version="1.0" encoding="utf-8"?>
<formControlPr xmlns="http://schemas.microsoft.com/office/spreadsheetml/2009/9/main" objectType="CheckBox" fmlaLink="$O$8" lockText="1" noThreeD="1"/>
</file>

<file path=xl/ctrlProps/ctrlProp6.xml><?xml version="1.0" encoding="utf-8"?>
<formControlPr xmlns="http://schemas.microsoft.com/office/spreadsheetml/2009/9/main" objectType="CheckBox" fmlaLink="$O$9" lockText="1" noThreeD="1"/>
</file>

<file path=xl/ctrlProps/ctrlProp7.xml><?xml version="1.0" encoding="utf-8"?>
<formControlPr xmlns="http://schemas.microsoft.com/office/spreadsheetml/2009/9/main" objectType="CheckBox" fmlaLink="$E$10" lockText="1" noThreeD="1"/>
</file>

<file path=xl/ctrlProps/ctrlProp8.xml><?xml version="1.0" encoding="utf-8"?>
<formControlPr xmlns="http://schemas.microsoft.com/office/spreadsheetml/2009/9/main" objectType="CheckBox" fmlaLink="$E$12" lockText="1" noThreeD="1"/>
</file>

<file path=xl/ctrlProps/ctrlProp9.xml><?xml version="1.0" encoding="utf-8"?>
<formControlPr xmlns="http://schemas.microsoft.com/office/spreadsheetml/2009/9/main" objectType="CheckBox" fmlaLink="$E$13" lockText="1" noThreeD="1"/>
</file>

<file path=xl/ctrlProps/ctrlProp10.xml><?xml version="1.0" encoding="utf-8"?>
<formControlPr xmlns="http://schemas.microsoft.com/office/spreadsheetml/2009/9/main" objectType="CheckBox" fmlaLink="$E$14" lockText="1" noThreeD="1"/>
</file>

<file path=xl/ctrlProps/ctrlProp11.xml><?xml version="1.0" encoding="utf-8"?>
<formControlPr xmlns="http://schemas.microsoft.com/office/spreadsheetml/2009/9/main" objectType="CheckBox" fmlaLink="$E$15" lockText="1" noThreeD="1"/>
</file>

<file path=xl/ctrlProps/ctrlProp12.xml><?xml version="1.0" encoding="utf-8"?>
<formControlPr xmlns="http://schemas.microsoft.com/office/spreadsheetml/2009/9/main" objectType="CheckBox" fmlaLink="$E$16" lockText="1" noThreeD="1"/>
</file>

<file path=xl/ctrlProps/ctrlProp13.xml><?xml version="1.0" encoding="utf-8"?>
<formControlPr xmlns="http://schemas.microsoft.com/office/spreadsheetml/2009/9/main" objectType="CheckBox" fmlaLink="$E$17" lockText="1" noThreeD="1"/>
</file>

<file path=xl/ctrlProps/ctrlProp14.xml><?xml version="1.0" encoding="utf-8"?>
<formControlPr xmlns="http://schemas.microsoft.com/office/spreadsheetml/2009/9/main" objectType="CheckBox" fmlaLink="$E$18" lockText="1" noThreeD="1"/>
</file>

<file path=xl/ctrlProps/ctrlProp15.xml><?xml version="1.0" encoding="utf-8"?>
<formControlPr xmlns="http://schemas.microsoft.com/office/spreadsheetml/2009/9/main" objectType="CheckBox" fmlaLink="$E$11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3</xdr:row>
          <xdr:rowOff>47625</xdr:rowOff>
        </xdr:from>
        <xdr:to>
          <xdr:col>4</xdr:col>
          <xdr:colOff>714375</xdr:colOff>
          <xdr:row>3</xdr:row>
          <xdr:rowOff>485775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</xdr:row>
          <xdr:rowOff>104775</xdr:rowOff>
        </xdr:from>
        <xdr:to>
          <xdr:col>4</xdr:col>
          <xdr:colOff>704850</xdr:colOff>
          <xdr:row>4</xdr:row>
          <xdr:rowOff>542925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5</xdr:row>
          <xdr:rowOff>28575</xdr:rowOff>
        </xdr:from>
        <xdr:to>
          <xdr:col>4</xdr:col>
          <xdr:colOff>695325</xdr:colOff>
          <xdr:row>5</xdr:row>
          <xdr:rowOff>762000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</xdr:row>
          <xdr:rowOff>76200</xdr:rowOff>
        </xdr:from>
        <xdr:to>
          <xdr:col>4</xdr:col>
          <xdr:colOff>704850</xdr:colOff>
          <xdr:row>6</xdr:row>
          <xdr:rowOff>514350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7</xdr:row>
          <xdr:rowOff>0</xdr:rowOff>
        </xdr:from>
        <xdr:to>
          <xdr:col>4</xdr:col>
          <xdr:colOff>704850</xdr:colOff>
          <xdr:row>7</xdr:row>
          <xdr:rowOff>247650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2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8</xdr:row>
          <xdr:rowOff>0</xdr:rowOff>
        </xdr:from>
        <xdr:to>
          <xdr:col>4</xdr:col>
          <xdr:colOff>723900</xdr:colOff>
          <xdr:row>9</xdr:row>
          <xdr:rowOff>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2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9</xdr:row>
          <xdr:rowOff>0</xdr:rowOff>
        </xdr:from>
        <xdr:to>
          <xdr:col>4</xdr:col>
          <xdr:colOff>714375</xdr:colOff>
          <xdr:row>9</xdr:row>
          <xdr:rowOff>314325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2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11</xdr:row>
          <xdr:rowOff>57150</xdr:rowOff>
        </xdr:from>
        <xdr:to>
          <xdr:col>4</xdr:col>
          <xdr:colOff>723900</xdr:colOff>
          <xdr:row>11</xdr:row>
          <xdr:rowOff>371475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2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12</xdr:row>
          <xdr:rowOff>38100</xdr:rowOff>
        </xdr:from>
        <xdr:to>
          <xdr:col>4</xdr:col>
          <xdr:colOff>714375</xdr:colOff>
          <xdr:row>12</xdr:row>
          <xdr:rowOff>942975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2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13</xdr:row>
          <xdr:rowOff>9525</xdr:rowOff>
        </xdr:from>
        <xdr:to>
          <xdr:col>4</xdr:col>
          <xdr:colOff>714375</xdr:colOff>
          <xdr:row>13</xdr:row>
          <xdr:rowOff>733425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2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14</xdr:row>
          <xdr:rowOff>28575</xdr:rowOff>
        </xdr:from>
        <xdr:to>
          <xdr:col>4</xdr:col>
          <xdr:colOff>714375</xdr:colOff>
          <xdr:row>14</xdr:row>
          <xdr:rowOff>752475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2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</xdr:row>
          <xdr:rowOff>38100</xdr:rowOff>
        </xdr:from>
        <xdr:to>
          <xdr:col>4</xdr:col>
          <xdr:colOff>714375</xdr:colOff>
          <xdr:row>15</xdr:row>
          <xdr:rowOff>514350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2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16</xdr:row>
          <xdr:rowOff>28575</xdr:rowOff>
        </xdr:from>
        <xdr:to>
          <xdr:col>4</xdr:col>
          <xdr:colOff>695325</xdr:colOff>
          <xdr:row>16</xdr:row>
          <xdr:rowOff>647700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2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17</xdr:row>
          <xdr:rowOff>19050</xdr:rowOff>
        </xdr:from>
        <xdr:to>
          <xdr:col>4</xdr:col>
          <xdr:colOff>704850</xdr:colOff>
          <xdr:row>17</xdr:row>
          <xdr:rowOff>666750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2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10</xdr:row>
          <xdr:rowOff>9525</xdr:rowOff>
        </xdr:from>
        <xdr:to>
          <xdr:col>4</xdr:col>
          <xdr:colOff>714375</xdr:colOff>
          <xdr:row>10</xdr:row>
          <xdr:rowOff>323850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2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omments" Target="../comments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8979C-3742-4733-9295-A76E27ADEB51}">
  <sheetPr codeName="Sheet1"/>
  <dimension ref="A1:O29"/>
  <sheetViews>
    <sheetView showGridLines="0" tabSelected="1" zoomScaleNormal="100" workbookViewId="0">
      <selection activeCell="L5" sqref="L5"/>
    </sheetView>
  </sheetViews>
  <sheetFormatPr defaultColWidth="9.140625" defaultRowHeight="15" x14ac:dyDescent="0.25"/>
  <cols>
    <col min="1" max="1" width="6.28515625" style="20" customWidth="1"/>
    <col min="2" max="2" width="14.28515625" style="20" customWidth="1"/>
    <col min="3" max="3" width="16.42578125" style="20" customWidth="1"/>
    <col min="4" max="4" width="9.140625" style="20"/>
    <col min="5" max="5" width="11.42578125" style="20" customWidth="1"/>
    <col min="6" max="6" width="21.140625" style="20" customWidth="1"/>
    <col min="7" max="10" width="9.140625" style="20"/>
    <col min="11" max="11" width="23.7109375" style="20" customWidth="1"/>
    <col min="12" max="12" width="19.85546875" style="20" customWidth="1"/>
    <col min="13" max="13" width="9.140625" style="20"/>
    <col min="14" max="14" width="9.140625" style="20" customWidth="1"/>
    <col min="15" max="15" width="17.42578125" style="20" customWidth="1"/>
    <col min="16" max="16384" width="9.140625" style="20"/>
  </cols>
  <sheetData>
    <row r="1" spans="1:15" ht="15.75" thickBot="1" x14ac:dyDescent="0.3"/>
    <row r="2" spans="1:15" ht="15.75" thickBot="1" x14ac:dyDescent="0.3">
      <c r="B2" s="224" t="s">
        <v>33</v>
      </c>
      <c r="C2" s="225"/>
      <c r="D2" s="225"/>
      <c r="E2" s="225"/>
      <c r="F2" s="225"/>
      <c r="G2" s="225"/>
      <c r="H2" s="225"/>
      <c r="I2" s="225"/>
      <c r="J2" s="226"/>
    </row>
    <row r="3" spans="1:15" ht="15.75" thickBot="1" x14ac:dyDescent="0.3">
      <c r="L3" s="83" t="s">
        <v>81</v>
      </c>
    </row>
    <row r="4" spans="1:15" ht="15.75" thickBot="1" x14ac:dyDescent="0.3">
      <c r="A4" s="21" t="s">
        <v>34</v>
      </c>
      <c r="B4" s="227" t="s">
        <v>54</v>
      </c>
      <c r="C4" s="228"/>
      <c r="D4" s="228"/>
      <c r="E4" s="229"/>
      <c r="F4" s="22">
        <v>972</v>
      </c>
      <c r="G4" s="23"/>
      <c r="H4" s="230" t="s">
        <v>73</v>
      </c>
      <c r="I4" s="231"/>
      <c r="J4" s="231"/>
      <c r="K4" s="232"/>
      <c r="L4" s="24">
        <v>0</v>
      </c>
      <c r="N4" s="20" t="s">
        <v>75</v>
      </c>
    </row>
    <row r="5" spans="1:15" ht="19.5" customHeight="1" thickBot="1" x14ac:dyDescent="0.3">
      <c r="A5" s="203" t="s">
        <v>36</v>
      </c>
      <c r="B5" s="206" t="s">
        <v>55</v>
      </c>
      <c r="C5" s="207"/>
      <c r="D5" s="207"/>
      <c r="E5" s="208"/>
      <c r="F5" s="22">
        <v>3193</v>
      </c>
      <c r="H5" s="233" t="s">
        <v>74</v>
      </c>
      <c r="I5" s="234"/>
      <c r="J5" s="234"/>
      <c r="K5" s="235"/>
      <c r="L5" s="24">
        <v>0</v>
      </c>
      <c r="N5" s="20" t="s">
        <v>76</v>
      </c>
    </row>
    <row r="6" spans="1:15" ht="15.75" thickBot="1" x14ac:dyDescent="0.3">
      <c r="A6" s="204"/>
      <c r="B6" s="206" t="s">
        <v>59</v>
      </c>
      <c r="C6" s="207"/>
      <c r="D6" s="207"/>
      <c r="E6" s="208"/>
      <c r="F6" s="28" cm="1">
        <f t="array" ref="F6">200+500*_xlfn.SWITCH(TRIM(L7),"funkce bydlení",'T3 - Specifikace záměru '!D56,"obchodní centra",'T3 - Specifikace záměru '!D57,"průmyslové zóny a zaměstnanecké areály",'T3 - Specifikace záměru '!D58,"ostatní funkce",'T3 - Specifikace záměru '!D59, 'T3 - Specifikace záměru '!D59)</f>
        <v>700</v>
      </c>
      <c r="H6"/>
      <c r="I6"/>
      <c r="J6"/>
      <c r="K6"/>
      <c r="L6"/>
      <c r="N6" s="20" t="s">
        <v>77</v>
      </c>
    </row>
    <row r="7" spans="1:15" ht="15.75" thickBot="1" x14ac:dyDescent="0.3">
      <c r="A7" s="204"/>
      <c r="B7" s="31" t="s">
        <v>83</v>
      </c>
      <c r="C7" s="31"/>
      <c r="D7" s="31"/>
      <c r="E7" s="31"/>
      <c r="F7" s="31"/>
      <c r="H7" s="212" t="s">
        <v>52</v>
      </c>
      <c r="I7" s="213"/>
      <c r="J7" s="213"/>
      <c r="K7" s="214"/>
      <c r="L7" s="70" t="s">
        <v>39</v>
      </c>
      <c r="N7" s="20" t="s">
        <v>84</v>
      </c>
    </row>
    <row r="8" spans="1:15" ht="15.75" thickBot="1" x14ac:dyDescent="0.3">
      <c r="A8" s="204"/>
      <c r="B8" s="31" t="s">
        <v>72</v>
      </c>
      <c r="C8" s="31"/>
      <c r="D8" s="31"/>
      <c r="E8" s="31"/>
      <c r="F8" s="31"/>
      <c r="H8" s="25" t="s">
        <v>80</v>
      </c>
      <c r="I8" s="75"/>
      <c r="J8" s="75"/>
      <c r="K8" s="27"/>
      <c r="L8" s="24">
        <v>0</v>
      </c>
      <c r="N8" s="20" t="s">
        <v>79</v>
      </c>
    </row>
    <row r="9" spans="1:15" ht="15.75" thickBot="1" x14ac:dyDescent="0.3">
      <c r="A9" s="204"/>
      <c r="B9" s="82" t="s">
        <v>82</v>
      </c>
      <c r="C9" s="82"/>
      <c r="D9" s="82"/>
      <c r="E9" s="82"/>
      <c r="F9" s="82"/>
      <c r="H9" s="71" t="s">
        <v>56</v>
      </c>
      <c r="I9" s="73"/>
      <c r="J9" s="74"/>
      <c r="K9" s="72"/>
      <c r="L9" s="24">
        <v>0</v>
      </c>
      <c r="N9" s="20" t="s">
        <v>78</v>
      </c>
      <c r="O9" s="30"/>
    </row>
    <row r="10" spans="1:15" ht="15.75" thickBot="1" x14ac:dyDescent="0.3">
      <c r="A10" s="205"/>
      <c r="B10" s="78" t="s">
        <v>51</v>
      </c>
      <c r="C10" s="79"/>
      <c r="D10" s="79"/>
      <c r="E10" s="80"/>
      <c r="F10" s="77">
        <f>+L4*F4+(L5-L4)*F5+(L8-L9)*F6</f>
        <v>0</v>
      </c>
      <c r="G10" s="32" t="s">
        <v>42</v>
      </c>
      <c r="H10" s="33"/>
      <c r="I10" s="33"/>
      <c r="J10" s="33"/>
      <c r="K10" s="33"/>
      <c r="L10" s="34"/>
      <c r="O10" s="30"/>
    </row>
    <row r="14" spans="1:15" ht="15.75" thickBot="1" x14ac:dyDescent="0.3"/>
    <row r="15" spans="1:15" ht="17.25" customHeight="1" thickBot="1" x14ac:dyDescent="0.3">
      <c r="A15" s="21" t="s">
        <v>35</v>
      </c>
      <c r="B15" s="218" t="s">
        <v>54</v>
      </c>
      <c r="C15" s="219"/>
      <c r="D15" s="219"/>
      <c r="E15" s="220"/>
      <c r="F15" s="22">
        <v>948</v>
      </c>
      <c r="G15" s="23"/>
      <c r="H15" s="215" t="s">
        <v>50</v>
      </c>
      <c r="I15" s="216"/>
      <c r="J15" s="216"/>
      <c r="K15" s="217"/>
      <c r="L15" s="69" t="s">
        <v>39</v>
      </c>
    </row>
    <row r="16" spans="1:15" ht="17.25" customHeight="1" thickBot="1" x14ac:dyDescent="0.3">
      <c r="A16" s="203" t="s">
        <v>37</v>
      </c>
      <c r="B16" s="221" t="s">
        <v>60</v>
      </c>
      <c r="C16" s="222"/>
      <c r="D16" s="222"/>
      <c r="E16" s="223"/>
      <c r="F16" s="28" cm="1">
        <f t="array" ref="F16">200+500*_xlfn.SWITCH(TRIM(L15),"funkce bydlení",'T3 - Specifikace záměru '!D56,"obchodní centra",'T3 - Specifikace záměru '!D57,"průmyslové zóny a zaměstnanecké areály",'T3 - Specifikace záměru '!D58,"ostatní funkce",'T3 - Specifikace záměru '!D59, 'T3 - Specifikace záměru '!D59)</f>
        <v>700</v>
      </c>
      <c r="H16" s="25" t="s">
        <v>80</v>
      </c>
      <c r="I16" s="26"/>
      <c r="J16" s="26"/>
      <c r="K16" s="27"/>
      <c r="L16" s="24">
        <v>0</v>
      </c>
    </row>
    <row r="17" spans="1:12" ht="18.75" thickBot="1" x14ac:dyDescent="0.3">
      <c r="A17" s="204"/>
      <c r="B17" s="35" t="s">
        <v>61</v>
      </c>
      <c r="C17" s="35"/>
      <c r="D17" s="35"/>
      <c r="E17" s="35"/>
      <c r="F17" s="35"/>
      <c r="H17" s="209" t="s">
        <v>56</v>
      </c>
      <c r="I17" s="210"/>
      <c r="J17" s="210"/>
      <c r="K17" s="211"/>
      <c r="L17" s="24">
        <v>0</v>
      </c>
    </row>
    <row r="18" spans="1:12" ht="18" x14ac:dyDescent="0.25">
      <c r="A18" s="204"/>
      <c r="B18" s="35" t="s">
        <v>57</v>
      </c>
      <c r="C18" s="35"/>
      <c r="D18" s="35"/>
      <c r="E18" s="35"/>
      <c r="F18" s="35"/>
      <c r="G18"/>
      <c r="H18"/>
      <c r="I18"/>
      <c r="J18"/>
      <c r="K18"/>
      <c r="L18" s="29"/>
    </row>
    <row r="19" spans="1:12" ht="15.75" thickBot="1" x14ac:dyDescent="0.3">
      <c r="A19" s="204"/>
      <c r="L19" s="29"/>
    </row>
    <row r="20" spans="1:12" ht="15.75" thickBot="1" x14ac:dyDescent="0.3">
      <c r="A20" s="205"/>
      <c r="B20" s="78" t="s">
        <v>51</v>
      </c>
      <c r="C20" s="78"/>
      <c r="D20" s="78"/>
      <c r="E20" s="81"/>
      <c r="F20" s="77">
        <f>+L16*F15+(L16-L17)*F16</f>
        <v>0</v>
      </c>
      <c r="G20" s="32" t="s">
        <v>42</v>
      </c>
      <c r="H20" s="33"/>
      <c r="I20" s="33"/>
      <c r="J20" s="33"/>
      <c r="K20" s="33"/>
      <c r="L20" s="34"/>
    </row>
    <row r="24" spans="1:12" x14ac:dyDescent="0.25">
      <c r="B24"/>
      <c r="C24"/>
      <c r="D24"/>
      <c r="E24"/>
      <c r="F24"/>
    </row>
    <row r="25" spans="1:12" x14ac:dyDescent="0.25">
      <c r="B25"/>
      <c r="C25"/>
      <c r="D25"/>
      <c r="E25"/>
      <c r="F25"/>
    </row>
    <row r="26" spans="1:12" x14ac:dyDescent="0.25">
      <c r="B26"/>
      <c r="C26"/>
      <c r="D26"/>
      <c r="E26"/>
      <c r="F26"/>
    </row>
    <row r="27" spans="1:12" x14ac:dyDescent="0.25">
      <c r="B27"/>
      <c r="C27"/>
      <c r="D27"/>
      <c r="E27"/>
      <c r="F27"/>
    </row>
    <row r="28" spans="1:12" x14ac:dyDescent="0.25">
      <c r="B28"/>
      <c r="C28"/>
      <c r="D28"/>
      <c r="E28"/>
      <c r="F28"/>
    </row>
    <row r="29" spans="1:12" x14ac:dyDescent="0.25">
      <c r="B29"/>
      <c r="C29"/>
      <c r="D29"/>
      <c r="E29"/>
      <c r="F29"/>
    </row>
  </sheetData>
  <sheetProtection sheet="1" selectLockedCells="1"/>
  <mergeCells count="13">
    <mergeCell ref="B2:J2"/>
    <mergeCell ref="B4:E4"/>
    <mergeCell ref="B5:E5"/>
    <mergeCell ref="H4:K4"/>
    <mergeCell ref="H5:K5"/>
    <mergeCell ref="A5:A10"/>
    <mergeCell ref="A16:A20"/>
    <mergeCell ref="B6:E6"/>
    <mergeCell ref="H17:K17"/>
    <mergeCell ref="H7:K7"/>
    <mergeCell ref="H15:K15"/>
    <mergeCell ref="B15:E15"/>
    <mergeCell ref="B16:E16"/>
  </mergeCells>
  <phoneticPr fontId="7" type="noConversion"/>
  <pageMargins left="0.7" right="0.7" top="0.78740157499999996" bottom="0.78740157499999996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1963E6E-9B61-459D-983F-0AB197094341}">
          <x14:formula1>
            <xm:f>'T3 - Specifikace záměru '!$C$56:$C$59</xm:f>
          </x14:formula1>
          <xm:sqref>L7 L15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37547-B5F6-4C22-9F68-B33E9DE5C0B9}">
  <sheetPr codeName="Sheet2"/>
  <dimension ref="B1:I59"/>
  <sheetViews>
    <sheetView showGridLines="0" topLeftCell="A16" zoomScale="90" zoomScaleNormal="90" workbookViewId="0">
      <selection activeCell="G23" sqref="G23"/>
    </sheetView>
  </sheetViews>
  <sheetFormatPr defaultColWidth="9.140625" defaultRowHeight="13.5" x14ac:dyDescent="0.25"/>
  <cols>
    <col min="1" max="1" width="9.140625" style="44"/>
    <col min="2" max="2" width="20.28515625" style="44" customWidth="1"/>
    <col min="3" max="3" width="30.28515625" style="44" customWidth="1"/>
    <col min="4" max="4" width="22.28515625" style="44" customWidth="1"/>
    <col min="5" max="5" width="36.28515625" style="44" customWidth="1"/>
    <col min="6" max="6" width="41.7109375" style="44" customWidth="1"/>
    <col min="7" max="7" width="25.7109375" style="44" customWidth="1"/>
    <col min="8" max="8" width="9.140625" style="44"/>
    <col min="9" max="9" width="39.42578125" style="44" customWidth="1"/>
    <col min="10" max="16384" width="9.140625" style="44"/>
  </cols>
  <sheetData>
    <row r="1" spans="2:9" ht="14.25" thickBot="1" x14ac:dyDescent="0.3"/>
    <row r="2" spans="2:9" ht="14.25" thickBot="1" x14ac:dyDescent="0.3">
      <c r="C2" s="45" t="s">
        <v>41</v>
      </c>
      <c r="D2" s="46"/>
      <c r="E2" s="47"/>
    </row>
    <row r="3" spans="2:9" ht="14.25" thickBot="1" x14ac:dyDescent="0.3">
      <c r="C3" s="192" t="s">
        <v>0</v>
      </c>
      <c r="D3" s="193"/>
      <c r="E3" s="194"/>
    </row>
    <row r="4" spans="2:9" ht="17.25" customHeight="1" thickBot="1" x14ac:dyDescent="0.3">
      <c r="C4" s="36" t="s">
        <v>48</v>
      </c>
    </row>
    <row r="5" spans="2:9" ht="60" customHeight="1" thickBot="1" x14ac:dyDescent="0.3">
      <c r="B5" s="90" t="s">
        <v>101</v>
      </c>
      <c r="C5" s="90" t="s">
        <v>110</v>
      </c>
      <c r="D5" s="90" t="s">
        <v>111</v>
      </c>
      <c r="E5" s="90" t="s">
        <v>102</v>
      </c>
      <c r="F5" s="91" t="s">
        <v>1</v>
      </c>
      <c r="G5" s="38" t="s">
        <v>2</v>
      </c>
    </row>
    <row r="6" spans="2:9" ht="108" x14ac:dyDescent="0.25">
      <c r="B6" s="174" t="s">
        <v>100</v>
      </c>
      <c r="C6" s="161" t="s">
        <v>113</v>
      </c>
      <c r="D6" s="185" t="s">
        <v>129</v>
      </c>
      <c r="E6" s="92" t="s">
        <v>87</v>
      </c>
      <c r="F6" s="93" t="s">
        <v>93</v>
      </c>
      <c r="G6" s="48">
        <v>0.8</v>
      </c>
      <c r="I6" s="179" t="s">
        <v>158</v>
      </c>
    </row>
    <row r="7" spans="2:9" ht="14.25" thickBot="1" x14ac:dyDescent="0.3">
      <c r="B7" s="175"/>
      <c r="C7" s="187"/>
      <c r="D7" s="186"/>
      <c r="E7" s="94" t="s">
        <v>4</v>
      </c>
      <c r="F7" s="95"/>
      <c r="G7" s="49">
        <v>1</v>
      </c>
      <c r="I7" s="180"/>
    </row>
    <row r="8" spans="2:9" ht="14.25" thickBot="1" x14ac:dyDescent="0.3">
      <c r="B8" s="175"/>
      <c r="C8" s="96"/>
      <c r="D8" s="96"/>
      <c r="E8" s="96"/>
      <c r="F8" s="97"/>
      <c r="G8" s="50">
        <v>1</v>
      </c>
      <c r="I8" s="180"/>
    </row>
    <row r="9" spans="2:9" ht="81" x14ac:dyDescent="0.25">
      <c r="B9" s="175"/>
      <c r="C9" s="181" t="s">
        <v>114</v>
      </c>
      <c r="D9" s="184" t="s">
        <v>112</v>
      </c>
      <c r="E9" s="84" t="s">
        <v>130</v>
      </c>
      <c r="F9" s="98" t="s">
        <v>95</v>
      </c>
      <c r="G9" s="123">
        <v>0.8</v>
      </c>
      <c r="I9" s="180"/>
    </row>
    <row r="10" spans="2:9" ht="81" x14ac:dyDescent="0.25">
      <c r="B10" s="175"/>
      <c r="C10" s="182"/>
      <c r="D10" s="185"/>
      <c r="E10" s="92" t="s">
        <v>131</v>
      </c>
      <c r="F10" s="99"/>
      <c r="G10" s="51">
        <v>0.9</v>
      </c>
    </row>
    <row r="11" spans="2:9" ht="14.45" customHeight="1" thickBot="1" x14ac:dyDescent="0.3">
      <c r="B11" s="175"/>
      <c r="C11" s="183"/>
      <c r="D11" s="186"/>
      <c r="E11" s="94" t="s">
        <v>4</v>
      </c>
      <c r="F11" s="100"/>
      <c r="G11" s="49">
        <v>1</v>
      </c>
    </row>
    <row r="12" spans="2:9" ht="14.45" customHeight="1" thickBot="1" x14ac:dyDescent="0.3">
      <c r="B12" s="175"/>
      <c r="C12" s="96"/>
      <c r="D12" s="96"/>
      <c r="E12" s="96"/>
      <c r="F12" s="97"/>
      <c r="G12" s="50">
        <v>1</v>
      </c>
    </row>
    <row r="13" spans="2:9" ht="54" x14ac:dyDescent="0.25">
      <c r="B13" s="175"/>
      <c r="C13" s="188" t="s">
        <v>116</v>
      </c>
      <c r="D13" s="184" t="s">
        <v>115</v>
      </c>
      <c r="E13" s="92" t="s">
        <v>138</v>
      </c>
      <c r="F13" s="101" t="s">
        <v>88</v>
      </c>
      <c r="G13" s="124">
        <v>0.8</v>
      </c>
    </row>
    <row r="14" spans="2:9" ht="62.25" customHeight="1" thickBot="1" x14ac:dyDescent="0.3">
      <c r="B14" s="175"/>
      <c r="C14" s="189"/>
      <c r="D14" s="186"/>
      <c r="E14" s="102" t="s">
        <v>4</v>
      </c>
      <c r="F14" s="103"/>
      <c r="G14" s="52">
        <v>1</v>
      </c>
    </row>
    <row r="15" spans="2:9" ht="14.25" thickBot="1" x14ac:dyDescent="0.3">
      <c r="B15" s="176"/>
      <c r="C15" s="96"/>
      <c r="D15" s="96"/>
      <c r="E15" s="96"/>
      <c r="F15" s="97"/>
      <c r="G15" s="53">
        <v>1</v>
      </c>
    </row>
    <row r="16" spans="2:9" ht="96.6" customHeight="1" x14ac:dyDescent="0.25">
      <c r="B16" s="165" t="s">
        <v>103</v>
      </c>
      <c r="C16" s="161" t="s">
        <v>117</v>
      </c>
      <c r="D16" s="185" t="s">
        <v>118</v>
      </c>
      <c r="E16" s="40" t="s">
        <v>132</v>
      </c>
      <c r="F16" s="101" t="s">
        <v>133</v>
      </c>
      <c r="G16" s="54">
        <v>0.8</v>
      </c>
    </row>
    <row r="17" spans="2:7" ht="14.25" thickBot="1" x14ac:dyDescent="0.3">
      <c r="B17" s="166"/>
      <c r="C17" s="187"/>
      <c r="D17" s="186"/>
      <c r="E17" s="102" t="s">
        <v>4</v>
      </c>
      <c r="F17" s="103"/>
      <c r="G17" s="55">
        <v>1</v>
      </c>
    </row>
    <row r="18" spans="2:7" ht="14.25" thickBot="1" x14ac:dyDescent="0.3">
      <c r="B18" s="166"/>
      <c r="C18" s="104"/>
      <c r="D18" s="104"/>
      <c r="E18" s="104"/>
      <c r="F18" s="97"/>
      <c r="G18" s="53">
        <v>1</v>
      </c>
    </row>
    <row r="19" spans="2:7" ht="68.25" thickBot="1" x14ac:dyDescent="0.3">
      <c r="B19" s="166"/>
      <c r="C19" s="181" t="s">
        <v>117</v>
      </c>
      <c r="D19" s="184" t="s">
        <v>119</v>
      </c>
      <c r="E19" s="40" t="s">
        <v>134</v>
      </c>
      <c r="F19" s="101" t="s">
        <v>3</v>
      </c>
      <c r="G19" s="54">
        <v>0.8</v>
      </c>
    </row>
    <row r="20" spans="2:7" ht="67.5" x14ac:dyDescent="0.25">
      <c r="B20" s="166"/>
      <c r="C20" s="182"/>
      <c r="D20" s="185"/>
      <c r="E20" s="105" t="s">
        <v>135</v>
      </c>
      <c r="F20" s="106" t="s">
        <v>86</v>
      </c>
      <c r="G20" s="54">
        <v>0.9</v>
      </c>
    </row>
    <row r="21" spans="2:7" x14ac:dyDescent="0.25">
      <c r="B21" s="166"/>
      <c r="C21" s="182"/>
      <c r="D21" s="185"/>
      <c r="E21" s="105" t="s">
        <v>4</v>
      </c>
      <c r="F21" s="106"/>
      <c r="G21" s="86">
        <v>1</v>
      </c>
    </row>
    <row r="22" spans="2:7" ht="27.75" thickBot="1" x14ac:dyDescent="0.3">
      <c r="B22" s="166"/>
      <c r="C22" s="183"/>
      <c r="D22" s="186"/>
      <c r="E22" s="102" t="s">
        <v>89</v>
      </c>
      <c r="F22" s="103"/>
      <c r="G22" s="55">
        <v>1.2</v>
      </c>
    </row>
    <row r="23" spans="2:7" ht="14.45" customHeight="1" thickBot="1" x14ac:dyDescent="0.3">
      <c r="B23" s="177"/>
      <c r="C23" s="107"/>
      <c r="D23" s="107"/>
      <c r="E23" s="107"/>
      <c r="F23" s="108"/>
      <c r="G23" s="87">
        <v>1</v>
      </c>
    </row>
    <row r="24" spans="2:7" ht="82.15" customHeight="1" x14ac:dyDescent="0.25">
      <c r="B24" s="177"/>
      <c r="C24" s="170" t="s">
        <v>117</v>
      </c>
      <c r="D24" s="172" t="s">
        <v>120</v>
      </c>
      <c r="E24" s="109" t="s">
        <v>99</v>
      </c>
      <c r="F24" s="110"/>
      <c r="G24" s="124">
        <v>0.9</v>
      </c>
    </row>
    <row r="25" spans="2:7" ht="14.45" customHeight="1" thickBot="1" x14ac:dyDescent="0.3">
      <c r="B25" s="177"/>
      <c r="C25" s="171"/>
      <c r="D25" s="173"/>
      <c r="E25" s="111" t="s">
        <v>85</v>
      </c>
      <c r="F25" s="112"/>
      <c r="G25" s="52">
        <v>1</v>
      </c>
    </row>
    <row r="26" spans="2:7" ht="14.45" customHeight="1" thickBot="1" x14ac:dyDescent="0.3">
      <c r="B26" s="178"/>
      <c r="C26" s="104"/>
      <c r="D26" s="104"/>
      <c r="E26" s="104"/>
      <c r="F26" s="113"/>
      <c r="G26" s="53">
        <v>1</v>
      </c>
    </row>
    <row r="27" spans="2:7" ht="54" x14ac:dyDescent="0.25">
      <c r="B27" s="165" t="s">
        <v>104</v>
      </c>
      <c r="C27" s="161" t="s">
        <v>117</v>
      </c>
      <c r="D27" s="185" t="s">
        <v>121</v>
      </c>
      <c r="E27" s="114" t="s">
        <v>156</v>
      </c>
      <c r="F27" s="115"/>
      <c r="G27" s="125">
        <v>1</v>
      </c>
    </row>
    <row r="28" spans="2:7" ht="54" x14ac:dyDescent="0.25">
      <c r="B28" s="166"/>
      <c r="C28" s="161"/>
      <c r="D28" s="185"/>
      <c r="E28" s="116" t="s">
        <v>136</v>
      </c>
      <c r="F28" s="117" t="s">
        <v>159</v>
      </c>
      <c r="G28" s="56">
        <v>1.1000000000000001</v>
      </c>
    </row>
    <row r="29" spans="2:7" ht="41.25" thickBot="1" x14ac:dyDescent="0.3">
      <c r="B29" s="166"/>
      <c r="C29" s="161"/>
      <c r="D29" s="185"/>
      <c r="E29" s="85" t="s">
        <v>157</v>
      </c>
      <c r="F29" s="39"/>
      <c r="G29" s="57">
        <v>1.2</v>
      </c>
    </row>
    <row r="30" spans="2:7" ht="14.45" customHeight="1" thickBot="1" x14ac:dyDescent="0.3">
      <c r="B30" s="166"/>
      <c r="C30" s="104"/>
      <c r="D30" s="104"/>
      <c r="E30" s="104"/>
      <c r="F30" s="97"/>
      <c r="G30" s="53">
        <v>1</v>
      </c>
    </row>
    <row r="31" spans="2:7" ht="40.5" x14ac:dyDescent="0.25">
      <c r="B31" s="165" t="s">
        <v>105</v>
      </c>
      <c r="C31" s="161" t="s">
        <v>117</v>
      </c>
      <c r="D31" s="185" t="s">
        <v>122</v>
      </c>
      <c r="E31" s="114" t="s">
        <v>97</v>
      </c>
      <c r="F31" s="115" t="s">
        <v>96</v>
      </c>
      <c r="G31" s="125">
        <v>0.7</v>
      </c>
    </row>
    <row r="32" spans="2:7" ht="27" x14ac:dyDescent="0.25">
      <c r="B32" s="166"/>
      <c r="C32" s="161"/>
      <c r="D32" s="185"/>
      <c r="E32" s="114" t="s">
        <v>90</v>
      </c>
      <c r="F32" s="115"/>
      <c r="G32" s="125">
        <v>0.8</v>
      </c>
    </row>
    <row r="33" spans="2:7" ht="27" x14ac:dyDescent="0.25">
      <c r="B33" s="166"/>
      <c r="C33" s="161"/>
      <c r="D33" s="185"/>
      <c r="E33" s="118" t="s">
        <v>91</v>
      </c>
      <c r="F33" s="119" t="s">
        <v>160</v>
      </c>
      <c r="G33" s="126">
        <v>0.9</v>
      </c>
    </row>
    <row r="34" spans="2:7" ht="14.25" thickBot="1" x14ac:dyDescent="0.3">
      <c r="B34" s="166"/>
      <c r="C34" s="161"/>
      <c r="D34" s="185"/>
      <c r="E34" s="85" t="s">
        <v>4</v>
      </c>
      <c r="F34" s="39"/>
      <c r="G34" s="57">
        <v>1</v>
      </c>
    </row>
    <row r="35" spans="2:7" ht="14.25" thickBot="1" x14ac:dyDescent="0.3">
      <c r="B35" s="168"/>
      <c r="C35" s="104"/>
      <c r="D35" s="104"/>
      <c r="E35" s="104"/>
      <c r="F35" s="97"/>
      <c r="G35" s="53">
        <v>1</v>
      </c>
    </row>
    <row r="36" spans="2:7" ht="70.900000000000006" customHeight="1" thickBot="1" x14ac:dyDescent="0.3">
      <c r="B36" s="165" t="s">
        <v>163</v>
      </c>
      <c r="C36" s="161" t="s">
        <v>165</v>
      </c>
      <c r="D36" s="163" t="s">
        <v>162</v>
      </c>
      <c r="E36" s="40" t="s">
        <v>164</v>
      </c>
      <c r="F36" s="101"/>
      <c r="G36" s="125">
        <v>0.8</v>
      </c>
    </row>
    <row r="37" spans="2:7" ht="44.45" customHeight="1" thickBot="1" x14ac:dyDescent="0.3">
      <c r="B37" s="166"/>
      <c r="C37" s="162"/>
      <c r="D37" s="164"/>
      <c r="E37" s="85" t="s">
        <v>4</v>
      </c>
      <c r="F37" s="101"/>
      <c r="G37" s="125">
        <v>1</v>
      </c>
    </row>
    <row r="38" spans="2:7" ht="14.25" thickBot="1" x14ac:dyDescent="0.3">
      <c r="B38" s="159"/>
      <c r="C38" s="104"/>
      <c r="D38" s="107"/>
      <c r="E38" s="107"/>
      <c r="F38" s="108"/>
      <c r="G38" s="160">
        <v>1</v>
      </c>
    </row>
    <row r="39" spans="2:7" ht="55.9" customHeight="1" thickBot="1" x14ac:dyDescent="0.3">
      <c r="B39" s="165" t="s">
        <v>106</v>
      </c>
      <c r="C39" s="161" t="s">
        <v>123</v>
      </c>
      <c r="D39" s="163" t="s">
        <v>124</v>
      </c>
      <c r="E39" s="40" t="s">
        <v>155</v>
      </c>
      <c r="F39" s="101"/>
      <c r="G39" s="124">
        <v>0.8</v>
      </c>
    </row>
    <row r="40" spans="2:7" ht="41.25" thickBot="1" x14ac:dyDescent="0.3">
      <c r="B40" s="166"/>
      <c r="C40" s="162"/>
      <c r="D40" s="164"/>
      <c r="E40" s="120" t="s">
        <v>94</v>
      </c>
      <c r="F40" s="101"/>
      <c r="G40" s="127">
        <v>1</v>
      </c>
    </row>
    <row r="41" spans="2:7" ht="54.75" thickBot="1" x14ac:dyDescent="0.3">
      <c r="B41" s="166"/>
      <c r="C41" s="195"/>
      <c r="D41" s="202"/>
      <c r="E41" s="40" t="s">
        <v>38</v>
      </c>
      <c r="F41" s="101"/>
      <c r="G41" s="128">
        <v>1.4</v>
      </c>
    </row>
    <row r="42" spans="2:7" ht="14.45" customHeight="1" thickBot="1" x14ac:dyDescent="0.3">
      <c r="B42" s="166"/>
      <c r="C42" s="104"/>
      <c r="D42" s="104"/>
      <c r="E42" s="104"/>
      <c r="F42" s="113"/>
      <c r="G42" s="53">
        <v>1</v>
      </c>
    </row>
    <row r="43" spans="2:7" ht="54" x14ac:dyDescent="0.25">
      <c r="B43" s="165" t="s">
        <v>108</v>
      </c>
      <c r="C43" s="161" t="s">
        <v>125</v>
      </c>
      <c r="D43" s="196" t="s">
        <v>126</v>
      </c>
      <c r="E43" s="121" t="s">
        <v>92</v>
      </c>
      <c r="F43" s="122" t="s">
        <v>127</v>
      </c>
      <c r="G43" s="129">
        <v>0.8</v>
      </c>
    </row>
    <row r="44" spans="2:7" ht="13.9" customHeight="1" x14ac:dyDescent="0.25">
      <c r="B44" s="166"/>
      <c r="C44" s="162"/>
      <c r="D44" s="196"/>
      <c r="E44" s="105" t="s">
        <v>4</v>
      </c>
      <c r="F44" s="106"/>
      <c r="G44" s="86">
        <v>1</v>
      </c>
    </row>
    <row r="45" spans="2:7" ht="27.75" thickBot="1" x14ac:dyDescent="0.3">
      <c r="B45" s="166"/>
      <c r="C45" s="195"/>
      <c r="D45" s="185"/>
      <c r="E45" s="120" t="s">
        <v>137</v>
      </c>
      <c r="F45" s="120"/>
      <c r="G45" s="130">
        <v>2</v>
      </c>
    </row>
    <row r="46" spans="2:7" ht="14.45" customHeight="1" thickBot="1" x14ac:dyDescent="0.3">
      <c r="B46" s="169"/>
      <c r="C46" s="104"/>
      <c r="D46" s="104"/>
      <c r="E46" s="104"/>
      <c r="F46" s="113"/>
      <c r="G46" s="53">
        <v>1</v>
      </c>
    </row>
    <row r="47" spans="2:7" ht="13.9" customHeight="1" x14ac:dyDescent="0.25">
      <c r="B47" s="165" t="s">
        <v>107</v>
      </c>
      <c r="C47" s="182" t="s">
        <v>117</v>
      </c>
      <c r="D47" s="185" t="s">
        <v>128</v>
      </c>
      <c r="E47" s="197" t="s">
        <v>30</v>
      </c>
      <c r="F47" s="199"/>
      <c r="G47" s="190" t="s">
        <v>31</v>
      </c>
    </row>
    <row r="48" spans="2:7" ht="25.15" customHeight="1" x14ac:dyDescent="0.25">
      <c r="B48" s="166"/>
      <c r="C48" s="182"/>
      <c r="D48" s="185"/>
      <c r="E48" s="197"/>
      <c r="F48" s="200"/>
      <c r="G48" s="190"/>
    </row>
    <row r="49" spans="2:8" ht="25.15" customHeight="1" x14ac:dyDescent="0.25">
      <c r="B49" s="166"/>
      <c r="C49" s="161"/>
      <c r="D49" s="185"/>
      <c r="E49" s="198"/>
      <c r="F49" s="201"/>
      <c r="G49" s="191"/>
    </row>
    <row r="50" spans="2:8" ht="23.45" customHeight="1" thickBot="1" x14ac:dyDescent="0.3">
      <c r="B50" s="166"/>
      <c r="C50" s="161"/>
      <c r="D50" s="185"/>
      <c r="E50" s="85" t="s">
        <v>28</v>
      </c>
      <c r="F50" s="39"/>
      <c r="G50" s="58">
        <v>1</v>
      </c>
    </row>
    <row r="51" spans="2:8" ht="14.45" customHeight="1" thickBot="1" x14ac:dyDescent="0.3">
      <c r="B51" s="167"/>
      <c r="C51" s="104"/>
      <c r="D51" s="104"/>
      <c r="E51" s="104"/>
      <c r="F51" s="97"/>
      <c r="G51" s="59">
        <f>+'T3 - Klimatický koeficient'!D24</f>
        <v>1</v>
      </c>
    </row>
    <row r="53" spans="2:8" x14ac:dyDescent="0.25">
      <c r="C53" s="41"/>
      <c r="D53" s="42"/>
    </row>
    <row r="54" spans="2:8" ht="14.25" thickBot="1" x14ac:dyDescent="0.3">
      <c r="C54" s="36" t="s">
        <v>47</v>
      </c>
      <c r="D54" s="43"/>
    </row>
    <row r="55" spans="2:8" ht="14.25" thickBot="1" x14ac:dyDescent="0.3">
      <c r="C55" s="37" t="s">
        <v>29</v>
      </c>
      <c r="D55" s="37" t="s">
        <v>49</v>
      </c>
      <c r="H55" s="60"/>
    </row>
    <row r="56" spans="2:8" ht="15" x14ac:dyDescent="0.25">
      <c r="C56" s="61" t="s">
        <v>39</v>
      </c>
      <c r="D56" s="62">
        <f>+G8*G12*G15*G18*G23*G26*G30*G35*G38*G51</f>
        <v>1</v>
      </c>
      <c r="E56"/>
      <c r="F56" s="63"/>
    </row>
    <row r="57" spans="2:8" x14ac:dyDescent="0.25">
      <c r="C57" s="64" t="s">
        <v>32</v>
      </c>
      <c r="D57" s="65">
        <f>+G8*G12*G15*G18*G23*G26*G30*G35*G42*G51</f>
        <v>1</v>
      </c>
      <c r="E57" s="88"/>
    </row>
    <row r="58" spans="2:8" ht="42" customHeight="1" x14ac:dyDescent="0.25">
      <c r="C58" s="64" t="s">
        <v>161</v>
      </c>
      <c r="D58" s="65">
        <f>+G8*G12*G15*G18*G23*G26*G30*G35*G46*G51</f>
        <v>1</v>
      </c>
      <c r="E58" s="88"/>
    </row>
    <row r="59" spans="2:8" ht="14.25" thickBot="1" x14ac:dyDescent="0.3">
      <c r="C59" s="66" t="s">
        <v>40</v>
      </c>
      <c r="D59" s="67">
        <f>+G8*G12*G15*G18*G23*G26*G30*G35*G51</f>
        <v>1</v>
      </c>
      <c r="E59" s="89"/>
    </row>
  </sheetData>
  <sheetProtection sheet="1" selectLockedCells="1"/>
  <dataConsolidate/>
  <mergeCells count="37">
    <mergeCell ref="G47:G49"/>
    <mergeCell ref="C3:E3"/>
    <mergeCell ref="C43:C45"/>
    <mergeCell ref="D43:D45"/>
    <mergeCell ref="C47:C50"/>
    <mergeCell ref="D47:D50"/>
    <mergeCell ref="E47:E49"/>
    <mergeCell ref="F47:F49"/>
    <mergeCell ref="C31:C34"/>
    <mergeCell ref="D31:D34"/>
    <mergeCell ref="C39:C41"/>
    <mergeCell ref="D39:D41"/>
    <mergeCell ref="C16:C17"/>
    <mergeCell ref="D16:D17"/>
    <mergeCell ref="C27:C29"/>
    <mergeCell ref="D27:D29"/>
    <mergeCell ref="C24:C25"/>
    <mergeCell ref="D24:D25"/>
    <mergeCell ref="B6:B15"/>
    <mergeCell ref="B16:B26"/>
    <mergeCell ref="I6:I9"/>
    <mergeCell ref="C19:C22"/>
    <mergeCell ref="D19:D22"/>
    <mergeCell ref="C6:C7"/>
    <mergeCell ref="D6:D7"/>
    <mergeCell ref="C9:C11"/>
    <mergeCell ref="D9:D11"/>
    <mergeCell ref="C13:C14"/>
    <mergeCell ref="D13:D14"/>
    <mergeCell ref="C36:C37"/>
    <mergeCell ref="D36:D37"/>
    <mergeCell ref="B36:B37"/>
    <mergeCell ref="B47:B51"/>
    <mergeCell ref="B27:B30"/>
    <mergeCell ref="B31:B35"/>
    <mergeCell ref="B39:B42"/>
    <mergeCell ref="B43:B46"/>
  </mergeCells>
  <phoneticPr fontId="7" type="noConversion"/>
  <dataValidations count="11">
    <dataValidation type="list" allowBlank="1" showInputMessage="1" showErrorMessage="1" sqref="G8" xr:uid="{C2F1D3E0-C0E0-4776-8ECC-525D33843D96}">
      <formula1>$G$6:$G$7</formula1>
    </dataValidation>
    <dataValidation type="list" allowBlank="1" showInputMessage="1" showErrorMessage="1" sqref="G12" xr:uid="{0B2D157D-AEA3-4067-9AA3-8923E83CB429}">
      <formula1>$G$9:$G$11</formula1>
    </dataValidation>
    <dataValidation type="list" allowBlank="1" showInputMessage="1" showErrorMessage="1" sqref="G15" xr:uid="{E3D2D5DB-C8A5-46D3-B7C7-16C998A7EFC0}">
      <formula1>$G$13:$G$14</formula1>
    </dataValidation>
    <dataValidation type="list" allowBlank="1" showInputMessage="1" showErrorMessage="1" sqref="G18" xr:uid="{A6607AFB-3128-4347-9331-9FFD33FC23AA}">
      <formula1>$G$16:$G$17</formula1>
    </dataValidation>
    <dataValidation type="list" allowBlank="1" showInputMessage="1" showErrorMessage="1" sqref="G30" xr:uid="{AEB3E622-B728-4B01-9147-950B8FA1EA31}">
      <formula1>$G$27:$G$29</formula1>
    </dataValidation>
    <dataValidation type="list" allowBlank="1" showInputMessage="1" showErrorMessage="1" sqref="G35" xr:uid="{362E6F17-EBF7-40C6-85E0-A1B298F92865}">
      <formula1>$G$31:$G$34</formula1>
    </dataValidation>
    <dataValidation type="list" allowBlank="1" showInputMessage="1" showErrorMessage="1" sqref="G42" xr:uid="{8426E456-BDFB-4C7A-A606-404E277E0E38}">
      <formula1>$G$39:$G$41</formula1>
    </dataValidation>
    <dataValidation type="list" allowBlank="1" showInputMessage="1" showErrorMessage="1" sqref="G46" xr:uid="{113DA109-9989-42DF-BD7D-7A4A9DC236E4}">
      <formula1>$G$43:$G$45</formula1>
    </dataValidation>
    <dataValidation type="list" allowBlank="1" showInputMessage="1" showErrorMessage="1" sqref="G26" xr:uid="{1C9FCD97-1155-4894-88B6-EBF6F123BA3B}">
      <formula1>$G$24:$G$25</formula1>
    </dataValidation>
    <dataValidation type="list" allowBlank="1" showInputMessage="1" showErrorMessage="1" sqref="G38" xr:uid="{3FA8B3A7-EE9B-462C-875A-E34AF44B4E8F}">
      <formula1>$G$36:$G$37</formula1>
    </dataValidation>
    <dataValidation type="list" allowBlank="1" showInputMessage="1" showErrorMessage="1" sqref="G23" xr:uid="{AEEB8607-B735-4FCB-97E1-AB55B2FECB07}">
      <formula1>$G$19:$G$22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E71C2-14BD-4263-8793-6F92E920D762}">
  <sheetPr codeName="Sheet3"/>
  <dimension ref="A1:O25"/>
  <sheetViews>
    <sheetView topLeftCell="A2" zoomScale="85" zoomScaleNormal="85" workbookViewId="0">
      <selection activeCell="H10" sqref="H10"/>
    </sheetView>
  </sheetViews>
  <sheetFormatPr defaultRowHeight="15" x14ac:dyDescent="0.25"/>
  <cols>
    <col min="1" max="1" width="32.42578125" customWidth="1"/>
    <col min="2" max="2" width="21.140625" customWidth="1"/>
    <col min="3" max="3" width="56.140625" customWidth="1"/>
    <col min="4" max="4" width="16" customWidth="1"/>
    <col min="5" max="5" width="11.28515625" customWidth="1"/>
    <col min="7" max="7" width="23.42578125" customWidth="1"/>
    <col min="8" max="8" width="13" customWidth="1"/>
    <col min="9" max="9" width="9.85546875" customWidth="1"/>
    <col min="10" max="10" width="11.42578125" customWidth="1"/>
    <col min="11" max="11" width="22.7109375" customWidth="1"/>
    <col min="12" max="12" width="17.28515625" customWidth="1"/>
    <col min="15" max="15" width="9.140625" hidden="1" customWidth="1"/>
  </cols>
  <sheetData>
    <row r="1" spans="1:15" ht="36" customHeight="1" thickBot="1" x14ac:dyDescent="0.35">
      <c r="B1" s="255" t="s">
        <v>139</v>
      </c>
      <c r="C1" s="256"/>
      <c r="D1" s="256"/>
    </row>
    <row r="2" spans="1:15" ht="15.75" thickBot="1" x14ac:dyDescent="0.3">
      <c r="E2" s="83" t="s">
        <v>149</v>
      </c>
      <c r="G2" s="236" t="s">
        <v>151</v>
      </c>
      <c r="H2" s="237"/>
    </row>
    <row r="3" spans="1:15" ht="15.75" thickBot="1" x14ac:dyDescent="0.3">
      <c r="A3" s="257" t="s">
        <v>5</v>
      </c>
      <c r="B3" s="258"/>
      <c r="C3" s="3" t="s">
        <v>6</v>
      </c>
      <c r="D3" s="4" t="s">
        <v>7</v>
      </c>
      <c r="E3" s="5" t="s">
        <v>58</v>
      </c>
      <c r="G3" s="249" t="s">
        <v>62</v>
      </c>
      <c r="H3" s="250"/>
    </row>
    <row r="4" spans="1:15" ht="41.45" customHeight="1" thickBot="1" x14ac:dyDescent="0.3">
      <c r="A4" s="259" t="s">
        <v>8</v>
      </c>
      <c r="B4" s="261" t="s">
        <v>9</v>
      </c>
      <c r="C4" s="131" t="s">
        <v>10</v>
      </c>
      <c r="D4" s="132">
        <v>6</v>
      </c>
      <c r="E4" s="76" t="b">
        <v>0</v>
      </c>
      <c r="G4" s="251"/>
      <c r="H4" s="252"/>
    </row>
    <row r="5" spans="1:15" ht="52.15" customHeight="1" thickBot="1" x14ac:dyDescent="0.3">
      <c r="A5" s="260"/>
      <c r="B5" s="262"/>
      <c r="C5" s="133" t="s">
        <v>11</v>
      </c>
      <c r="D5" s="134">
        <v>11</v>
      </c>
      <c r="E5" s="76" t="b">
        <v>0</v>
      </c>
      <c r="G5" s="253"/>
      <c r="H5" s="254"/>
    </row>
    <row r="6" spans="1:15" ht="63.6" customHeight="1" thickBot="1" x14ac:dyDescent="0.3">
      <c r="A6" s="263" t="s">
        <v>12</v>
      </c>
      <c r="B6" s="265" t="s">
        <v>13</v>
      </c>
      <c r="C6" s="135" t="s">
        <v>14</v>
      </c>
      <c r="D6" s="136">
        <v>5</v>
      </c>
      <c r="E6" s="76" t="b">
        <v>0</v>
      </c>
    </row>
    <row r="7" spans="1:15" ht="48.6" customHeight="1" thickBot="1" x14ac:dyDescent="0.3">
      <c r="A7" s="264"/>
      <c r="B7" s="266"/>
      <c r="C7" s="135" t="s">
        <v>15</v>
      </c>
      <c r="D7" s="136">
        <v>5</v>
      </c>
      <c r="E7" s="76" t="b">
        <v>0</v>
      </c>
    </row>
    <row r="8" spans="1:15" ht="21" customHeight="1" thickBot="1" x14ac:dyDescent="0.3">
      <c r="A8" s="238" t="s">
        <v>16</v>
      </c>
      <c r="B8" s="241" t="s">
        <v>17</v>
      </c>
      <c r="C8" s="151" t="s">
        <v>18</v>
      </c>
      <c r="D8" s="152">
        <v>8</v>
      </c>
      <c r="E8" s="76" t="b">
        <f>OR(O8,O9)</f>
        <v>0</v>
      </c>
      <c r="G8" s="144" t="s">
        <v>152</v>
      </c>
      <c r="H8" s="148" t="s">
        <v>150</v>
      </c>
      <c r="I8" s="142" t="s">
        <v>145</v>
      </c>
      <c r="K8" s="144" t="s">
        <v>153</v>
      </c>
      <c r="L8" s="148" t="s">
        <v>150</v>
      </c>
      <c r="M8" s="142" t="s">
        <v>145</v>
      </c>
      <c r="O8" s="158" t="b">
        <v>0</v>
      </c>
    </row>
    <row r="9" spans="1:15" ht="24" customHeight="1" thickBot="1" x14ac:dyDescent="0.3">
      <c r="A9" s="239"/>
      <c r="B9" s="242"/>
      <c r="C9" s="151" t="s">
        <v>19</v>
      </c>
      <c r="D9" s="152">
        <v>8</v>
      </c>
      <c r="E9" s="76" t="b">
        <f>O9</f>
        <v>0</v>
      </c>
      <c r="G9" s="145" t="s">
        <v>147</v>
      </c>
      <c r="H9" s="143">
        <v>10</v>
      </c>
      <c r="I9" s="141">
        <v>1</v>
      </c>
      <c r="K9" s="145" t="s">
        <v>148</v>
      </c>
      <c r="L9" s="143">
        <v>1</v>
      </c>
      <c r="M9" s="141">
        <v>1</v>
      </c>
      <c r="O9" s="158" t="b">
        <v>0</v>
      </c>
    </row>
    <row r="10" spans="1:15" ht="27" customHeight="1" thickBot="1" x14ac:dyDescent="0.3">
      <c r="A10" s="239"/>
      <c r="B10" s="242"/>
      <c r="C10" s="151" t="s">
        <v>20</v>
      </c>
      <c r="D10" s="152">
        <v>10</v>
      </c>
      <c r="E10" s="76" t="b">
        <v>0</v>
      </c>
      <c r="G10" s="146" t="s">
        <v>143</v>
      </c>
      <c r="H10" s="143">
        <v>0</v>
      </c>
      <c r="I10" s="150">
        <f>H10/H9</f>
        <v>0</v>
      </c>
      <c r="K10" s="146" t="s">
        <v>144</v>
      </c>
      <c r="L10" s="143">
        <v>0</v>
      </c>
      <c r="M10" s="150">
        <f>L10/L9</f>
        <v>0</v>
      </c>
    </row>
    <row r="11" spans="1:15" ht="27" customHeight="1" thickBot="1" x14ac:dyDescent="0.3">
      <c r="A11" s="239"/>
      <c r="B11" s="242"/>
      <c r="C11" s="153" t="s">
        <v>98</v>
      </c>
      <c r="D11" s="152">
        <v>2</v>
      </c>
      <c r="E11" s="76" t="b">
        <v>0</v>
      </c>
      <c r="G11" s="147" t="s">
        <v>146</v>
      </c>
      <c r="H11" s="143">
        <v>0</v>
      </c>
      <c r="I11" s="150">
        <f>H11/H9</f>
        <v>0</v>
      </c>
      <c r="K11" s="147" t="s">
        <v>146</v>
      </c>
      <c r="L11" s="143">
        <v>0</v>
      </c>
      <c r="M11" s="150">
        <f>L11/L9</f>
        <v>0</v>
      </c>
    </row>
    <row r="12" spans="1:15" ht="34.9" customHeight="1" thickBot="1" x14ac:dyDescent="0.3">
      <c r="A12" s="239"/>
      <c r="B12" s="243"/>
      <c r="C12" s="153" t="s">
        <v>140</v>
      </c>
      <c r="D12" s="152">
        <v>3</v>
      </c>
      <c r="E12" s="76" t="b">
        <v>0</v>
      </c>
    </row>
    <row r="13" spans="1:15" ht="81.75" thickBot="1" x14ac:dyDescent="0.3">
      <c r="A13" s="239"/>
      <c r="B13" s="244" t="s">
        <v>21</v>
      </c>
      <c r="C13" s="137" t="s">
        <v>142</v>
      </c>
      <c r="D13" s="138">
        <v>8</v>
      </c>
      <c r="E13" s="76" t="b">
        <v>0</v>
      </c>
    </row>
    <row r="14" spans="1:15" ht="59.45" customHeight="1" thickBot="1" x14ac:dyDescent="0.3">
      <c r="A14" s="239"/>
      <c r="B14" s="245"/>
      <c r="C14" s="137" t="s">
        <v>22</v>
      </c>
      <c r="D14" s="138">
        <v>8</v>
      </c>
      <c r="E14" s="76" t="b">
        <v>0</v>
      </c>
    </row>
    <row r="15" spans="1:15" ht="61.15" customHeight="1" thickBot="1" x14ac:dyDescent="0.3">
      <c r="A15" s="239"/>
      <c r="B15" s="245"/>
      <c r="C15" s="137" t="s">
        <v>23</v>
      </c>
      <c r="D15" s="138">
        <v>3</v>
      </c>
      <c r="E15" s="76" t="b">
        <v>0</v>
      </c>
    </row>
    <row r="16" spans="1:15" ht="42" customHeight="1" thickBot="1" x14ac:dyDescent="0.3">
      <c r="A16" s="239"/>
      <c r="B16" s="246"/>
      <c r="C16" s="137" t="s">
        <v>109</v>
      </c>
      <c r="D16" s="138">
        <v>5</v>
      </c>
      <c r="E16" s="76" t="b">
        <v>0</v>
      </c>
    </row>
    <row r="17" spans="1:5" ht="53.45" customHeight="1" thickBot="1" x14ac:dyDescent="0.3">
      <c r="A17" s="239"/>
      <c r="B17" s="247" t="s">
        <v>24</v>
      </c>
      <c r="C17" s="154" t="s">
        <v>141</v>
      </c>
      <c r="D17" s="155">
        <v>11</v>
      </c>
      <c r="E17" s="76" t="b">
        <v>0</v>
      </c>
    </row>
    <row r="18" spans="1:5" ht="55.9" customHeight="1" thickBot="1" x14ac:dyDescent="0.3">
      <c r="A18" s="240"/>
      <c r="B18" s="248"/>
      <c r="C18" s="156" t="s">
        <v>25</v>
      </c>
      <c r="D18" s="157">
        <v>7</v>
      </c>
      <c r="E18" s="76" t="b">
        <v>0</v>
      </c>
    </row>
    <row r="19" spans="1:5" x14ac:dyDescent="0.25">
      <c r="A19" s="6"/>
      <c r="B19" s="7"/>
      <c r="C19" s="139"/>
      <c r="D19" s="140">
        <f>SUM(D4:D18)</f>
        <v>100</v>
      </c>
      <c r="E19" s="149">
        <f>SUMIF(E4:E18,TRUE,D4:D18)</f>
        <v>0</v>
      </c>
    </row>
    <row r="20" spans="1:5" x14ac:dyDescent="0.25">
      <c r="A20" s="9"/>
      <c r="B20" s="7"/>
      <c r="C20" s="7"/>
      <c r="D20" s="10"/>
      <c r="E20" s="68"/>
    </row>
    <row r="21" spans="1:5" x14ac:dyDescent="0.25">
      <c r="A21" s="6"/>
      <c r="B21" s="6"/>
      <c r="C21" s="6"/>
      <c r="D21" s="11"/>
      <c r="E21" s="6"/>
    </row>
    <row r="22" spans="1:5" ht="21" x14ac:dyDescent="0.25">
      <c r="A22" s="17" t="s">
        <v>26</v>
      </c>
      <c r="B22" s="2"/>
      <c r="C22" s="6"/>
      <c r="D22" s="6"/>
      <c r="E22" s="8"/>
    </row>
    <row r="23" spans="1:5" x14ac:dyDescent="0.25">
      <c r="A23" s="12"/>
      <c r="B23" s="2"/>
      <c r="C23" s="6"/>
      <c r="D23" s="6"/>
      <c r="E23" s="8"/>
    </row>
    <row r="24" spans="1:5" ht="44.45" customHeight="1" thickBot="1" x14ac:dyDescent="0.3">
      <c r="A24" s="16" t="s">
        <v>27</v>
      </c>
      <c r="B24" s="14">
        <f>E19/100*0.3</f>
        <v>0</v>
      </c>
      <c r="C24" s="18" t="s">
        <v>53</v>
      </c>
      <c r="D24" s="15">
        <f>1-B24</f>
        <v>1</v>
      </c>
    </row>
    <row r="25" spans="1:5" x14ac:dyDescent="0.25">
      <c r="A25" s="1"/>
      <c r="B25" s="1"/>
    </row>
  </sheetData>
  <sheetProtection sheet="1" selectLockedCells="1"/>
  <mergeCells count="12">
    <mergeCell ref="B1:D1"/>
    <mergeCell ref="A3:B3"/>
    <mergeCell ref="A4:A5"/>
    <mergeCell ref="B4:B5"/>
    <mergeCell ref="A6:A7"/>
    <mergeCell ref="B6:B7"/>
    <mergeCell ref="G2:H2"/>
    <mergeCell ref="A8:A18"/>
    <mergeCell ref="B8:B12"/>
    <mergeCell ref="B13:B16"/>
    <mergeCell ref="B17:B18"/>
    <mergeCell ref="G3:H5"/>
  </mergeCells>
  <conditionalFormatting sqref="E4:E18">
    <cfRule type="containsText" dxfId="1" priority="1" operator="containsText" text="FALSE">
      <formula>NOT(ISERROR(SEARCH("FALSE",E4)))</formula>
    </cfRule>
    <cfRule type="containsText" dxfId="0" priority="2" operator="containsText" text="TRUE">
      <formula>NOT(ISERROR(SEARCH("TRUE",E4)))</formula>
    </cfRule>
  </conditionalFormatting>
  <pageMargins left="0.7" right="0.7" top="0.78740157499999996" bottom="0.78740157499999996" header="0.3" footer="0.3"/>
  <pageSetup paperSize="9" orientation="portrait" r:id="rId1"/>
  <ignoredErrors>
    <ignoredError sqref="I10" evalError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4" name="Check Box 2">
              <controlPr defaultSize="0" autoFill="0" autoLine="0" autoPict="0">
                <anchor moveWithCells="1">
                  <from>
                    <xdr:col>4</xdr:col>
                    <xdr:colOff>28575</xdr:colOff>
                    <xdr:row>3</xdr:row>
                    <xdr:rowOff>47625</xdr:rowOff>
                  </from>
                  <to>
                    <xdr:col>4</xdr:col>
                    <xdr:colOff>714375</xdr:colOff>
                    <xdr:row>3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Check Box 3">
              <controlPr defaultSize="0" autoFill="0" autoLine="0" autoPict="0">
                <anchor moveWithCells="1">
                  <from>
                    <xdr:col>4</xdr:col>
                    <xdr:colOff>19050</xdr:colOff>
                    <xdr:row>4</xdr:row>
                    <xdr:rowOff>104775</xdr:rowOff>
                  </from>
                  <to>
                    <xdr:col>4</xdr:col>
                    <xdr:colOff>704850</xdr:colOff>
                    <xdr:row>4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6" name="Check Box 4">
              <controlPr defaultSize="0" autoFill="0" autoLine="0" autoPict="0">
                <anchor moveWithCells="1">
                  <from>
                    <xdr:col>4</xdr:col>
                    <xdr:colOff>47625</xdr:colOff>
                    <xdr:row>5</xdr:row>
                    <xdr:rowOff>28575</xdr:rowOff>
                  </from>
                  <to>
                    <xdr:col>4</xdr:col>
                    <xdr:colOff>695325</xdr:colOff>
                    <xdr:row>5</xdr:row>
                    <xdr:rowOff>762000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7" name="Check Box 5">
              <controlPr defaultSize="0" autoFill="0" autoLine="0" autoPict="0">
                <anchor moveWithCells="1">
                  <from>
                    <xdr:col>4</xdr:col>
                    <xdr:colOff>38100</xdr:colOff>
                    <xdr:row>6</xdr:row>
                    <xdr:rowOff>76200</xdr:rowOff>
                  </from>
                  <to>
                    <xdr:col>4</xdr:col>
                    <xdr:colOff>704850</xdr:colOff>
                    <xdr:row>6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8" name="Check Box 6">
              <controlPr defaultSize="0" autoFill="0" autoLine="0" autoPict="0">
                <anchor moveWithCells="1">
                  <from>
                    <xdr:col>4</xdr:col>
                    <xdr:colOff>28575</xdr:colOff>
                    <xdr:row>7</xdr:row>
                    <xdr:rowOff>0</xdr:rowOff>
                  </from>
                  <to>
                    <xdr:col>4</xdr:col>
                    <xdr:colOff>704850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9" name="Check Box 7">
              <controlPr defaultSize="0" autoFill="0" autoLine="0" autoPict="0">
                <anchor moveWithCells="1">
                  <from>
                    <xdr:col>4</xdr:col>
                    <xdr:colOff>38100</xdr:colOff>
                    <xdr:row>8</xdr:row>
                    <xdr:rowOff>0</xdr:rowOff>
                  </from>
                  <to>
                    <xdr:col>4</xdr:col>
                    <xdr:colOff>723900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0" name="Check Box 8">
              <controlPr defaultSize="0" autoFill="0" autoLine="0" autoPict="0">
                <anchor moveWithCells="1">
                  <from>
                    <xdr:col>4</xdr:col>
                    <xdr:colOff>47625</xdr:colOff>
                    <xdr:row>9</xdr:row>
                    <xdr:rowOff>0</xdr:rowOff>
                  </from>
                  <to>
                    <xdr:col>4</xdr:col>
                    <xdr:colOff>714375</xdr:colOff>
                    <xdr:row>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1" name="Check Box 9">
              <controlPr defaultSize="0" autoFill="0" autoLine="0" autoPict="0">
                <anchor moveWithCells="1">
                  <from>
                    <xdr:col>4</xdr:col>
                    <xdr:colOff>47625</xdr:colOff>
                    <xdr:row>11</xdr:row>
                    <xdr:rowOff>57150</xdr:rowOff>
                  </from>
                  <to>
                    <xdr:col>4</xdr:col>
                    <xdr:colOff>723900</xdr:colOff>
                    <xdr:row>11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2" name="Check Box 10">
              <controlPr defaultSize="0" autoFill="0" autoLine="0" autoPict="0">
                <anchor moveWithCells="1">
                  <from>
                    <xdr:col>4</xdr:col>
                    <xdr:colOff>28575</xdr:colOff>
                    <xdr:row>12</xdr:row>
                    <xdr:rowOff>38100</xdr:rowOff>
                  </from>
                  <to>
                    <xdr:col>4</xdr:col>
                    <xdr:colOff>714375</xdr:colOff>
                    <xdr:row>12</xdr:row>
                    <xdr:rowOff>942975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3" name="Check Box 11">
              <controlPr defaultSize="0" autoFill="0" autoLine="0" autoPict="0">
                <anchor moveWithCells="1">
                  <from>
                    <xdr:col>4</xdr:col>
                    <xdr:colOff>19050</xdr:colOff>
                    <xdr:row>13</xdr:row>
                    <xdr:rowOff>9525</xdr:rowOff>
                  </from>
                  <to>
                    <xdr:col>4</xdr:col>
                    <xdr:colOff>714375</xdr:colOff>
                    <xdr:row>13</xdr:row>
                    <xdr:rowOff>733425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4" name="Check Box 12">
              <controlPr defaultSize="0" autoFill="0" autoLine="0" autoPict="0">
                <anchor moveWithCells="1">
                  <from>
                    <xdr:col>4</xdr:col>
                    <xdr:colOff>28575</xdr:colOff>
                    <xdr:row>14</xdr:row>
                    <xdr:rowOff>28575</xdr:rowOff>
                  </from>
                  <to>
                    <xdr:col>4</xdr:col>
                    <xdr:colOff>714375</xdr:colOff>
                    <xdr:row>14</xdr:row>
                    <xdr:rowOff>752475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5" name="Check Box 13">
              <controlPr defaultSize="0" autoFill="0" autoLine="0" autoPict="0">
                <anchor moveWithCells="1">
                  <from>
                    <xdr:col>4</xdr:col>
                    <xdr:colOff>0</xdr:colOff>
                    <xdr:row>15</xdr:row>
                    <xdr:rowOff>38100</xdr:rowOff>
                  </from>
                  <to>
                    <xdr:col>4</xdr:col>
                    <xdr:colOff>714375</xdr:colOff>
                    <xdr:row>15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6" name="Check Box 14">
              <controlPr defaultSize="0" autoFill="0" autoLine="0" autoPict="0">
                <anchor moveWithCells="1">
                  <from>
                    <xdr:col>4</xdr:col>
                    <xdr:colOff>28575</xdr:colOff>
                    <xdr:row>16</xdr:row>
                    <xdr:rowOff>28575</xdr:rowOff>
                  </from>
                  <to>
                    <xdr:col>4</xdr:col>
                    <xdr:colOff>695325</xdr:colOff>
                    <xdr:row>16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7" name="Check Box 15">
              <controlPr defaultSize="0" autoFill="0" autoLine="0" autoPict="0">
                <anchor moveWithCells="1">
                  <from>
                    <xdr:col>4</xdr:col>
                    <xdr:colOff>28575</xdr:colOff>
                    <xdr:row>17</xdr:row>
                    <xdr:rowOff>19050</xdr:rowOff>
                  </from>
                  <to>
                    <xdr:col>4</xdr:col>
                    <xdr:colOff>704850</xdr:colOff>
                    <xdr:row>17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8" name="Check Box 20">
              <controlPr defaultSize="0" autoFill="0" autoLine="0" autoPict="0">
                <anchor moveWithCells="1">
                  <from>
                    <xdr:col>4</xdr:col>
                    <xdr:colOff>47625</xdr:colOff>
                    <xdr:row>10</xdr:row>
                    <xdr:rowOff>9525</xdr:rowOff>
                  </from>
                  <to>
                    <xdr:col>4</xdr:col>
                    <xdr:colOff>714375</xdr:colOff>
                    <xdr:row>10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252D7-47B4-431A-9210-D9DFFC66BF08}">
  <sheetPr codeName="Sheet4"/>
  <dimension ref="B1:J23"/>
  <sheetViews>
    <sheetView showGridLines="0" zoomScale="98" zoomScaleNormal="98" workbookViewId="0">
      <selection activeCell="O13" sqref="O13"/>
    </sheetView>
  </sheetViews>
  <sheetFormatPr defaultRowHeight="15" x14ac:dyDescent="0.25"/>
  <cols>
    <col min="5" max="5" width="20.140625" customWidth="1"/>
    <col min="10" max="10" width="22.7109375" customWidth="1"/>
  </cols>
  <sheetData>
    <row r="1" spans="2:10" ht="15.75" thickBot="1" x14ac:dyDescent="0.3"/>
    <row r="2" spans="2:10" ht="19.5" thickBot="1" x14ac:dyDescent="0.35">
      <c r="B2" s="277" t="s">
        <v>45</v>
      </c>
      <c r="C2" s="278"/>
      <c r="D2" s="278"/>
      <c r="E2" s="279"/>
      <c r="G2" s="13"/>
      <c r="H2" t="s">
        <v>63</v>
      </c>
    </row>
    <row r="3" spans="2:10" ht="17.25" thickBot="1" x14ac:dyDescent="0.35">
      <c r="G3" s="19"/>
      <c r="H3" t="s">
        <v>64</v>
      </c>
    </row>
    <row r="5" spans="2:10" ht="15.75" thickBot="1" x14ac:dyDescent="0.3">
      <c r="B5" t="s">
        <v>71</v>
      </c>
    </row>
    <row r="6" spans="2:10" ht="18" customHeight="1" x14ac:dyDescent="0.3">
      <c r="B6" s="269" t="s">
        <v>43</v>
      </c>
      <c r="C6" s="270"/>
      <c r="D6" s="270"/>
      <c r="E6" s="270"/>
      <c r="F6" s="273" t="s">
        <v>65</v>
      </c>
      <c r="G6" s="273"/>
      <c r="H6" s="273"/>
      <c r="I6" s="273"/>
      <c r="J6" s="274"/>
    </row>
    <row r="7" spans="2:10" ht="14.45" customHeight="1" x14ac:dyDescent="0.25">
      <c r="B7" s="275"/>
      <c r="C7" s="276"/>
      <c r="D7" s="276"/>
      <c r="E7" s="276"/>
      <c r="F7" s="273"/>
      <c r="G7" s="273"/>
      <c r="H7" s="273"/>
      <c r="I7" s="273"/>
      <c r="J7" s="274"/>
    </row>
    <row r="8" spans="2:10" ht="18" customHeight="1" x14ac:dyDescent="0.3">
      <c r="B8" s="271" t="s">
        <v>44</v>
      </c>
      <c r="C8" s="272"/>
      <c r="D8" s="272"/>
      <c r="E8" s="272"/>
      <c r="F8" s="273" t="s">
        <v>65</v>
      </c>
      <c r="G8" s="273"/>
      <c r="H8" s="273"/>
      <c r="I8" s="273"/>
      <c r="J8" s="274"/>
    </row>
    <row r="9" spans="2:10" ht="14.45" customHeight="1" x14ac:dyDescent="0.25">
      <c r="B9" s="275"/>
      <c r="C9" s="276"/>
      <c r="D9" s="276"/>
      <c r="E9" s="276"/>
      <c r="F9" s="273"/>
      <c r="G9" s="273"/>
      <c r="H9" s="273"/>
      <c r="I9" s="273"/>
      <c r="J9" s="274"/>
    </row>
    <row r="10" spans="2:10" ht="18.75" x14ac:dyDescent="0.3">
      <c r="B10" s="271" t="s">
        <v>66</v>
      </c>
      <c r="C10" s="272"/>
      <c r="D10" s="272"/>
      <c r="E10" s="272"/>
      <c r="F10" s="273" t="s">
        <v>68</v>
      </c>
      <c r="G10" s="273"/>
      <c r="H10" s="273"/>
      <c r="I10" s="273"/>
      <c r="J10" s="274"/>
    </row>
    <row r="11" spans="2:10" x14ac:dyDescent="0.25">
      <c r="B11" s="280"/>
      <c r="C11" s="281"/>
      <c r="D11" s="281"/>
      <c r="E11" s="282"/>
      <c r="F11" s="273"/>
      <c r="G11" s="273"/>
      <c r="H11" s="273"/>
      <c r="I11" s="273"/>
      <c r="J11" s="274"/>
    </row>
    <row r="12" spans="2:10" x14ac:dyDescent="0.25">
      <c r="B12" s="283"/>
      <c r="C12" s="284"/>
      <c r="D12" s="284"/>
      <c r="E12" s="285"/>
      <c r="F12" s="273"/>
      <c r="G12" s="273"/>
      <c r="H12" s="273"/>
      <c r="I12" s="273"/>
      <c r="J12" s="274"/>
    </row>
    <row r="13" spans="2:10" ht="18" customHeight="1" x14ac:dyDescent="0.3">
      <c r="B13" s="271" t="s">
        <v>67</v>
      </c>
      <c r="C13" s="272"/>
      <c r="D13" s="272"/>
      <c r="E13" s="272"/>
      <c r="F13" s="273" t="s">
        <v>68</v>
      </c>
      <c r="G13" s="273"/>
      <c r="H13" s="273"/>
      <c r="I13" s="273"/>
      <c r="J13" s="274"/>
    </row>
    <row r="14" spans="2:10" ht="14.45" customHeight="1" x14ac:dyDescent="0.25">
      <c r="B14" s="280"/>
      <c r="C14" s="281"/>
      <c r="D14" s="281"/>
      <c r="E14" s="282"/>
      <c r="F14" s="273"/>
      <c r="G14" s="273"/>
      <c r="H14" s="273"/>
      <c r="I14" s="273"/>
      <c r="J14" s="274"/>
    </row>
    <row r="15" spans="2:10" ht="14.45" customHeight="1" x14ac:dyDescent="0.25">
      <c r="B15" s="283"/>
      <c r="C15" s="284"/>
      <c r="D15" s="284"/>
      <c r="E15" s="285"/>
      <c r="F15" s="273"/>
      <c r="G15" s="273"/>
      <c r="H15" s="273"/>
      <c r="I15" s="273"/>
      <c r="J15" s="274"/>
    </row>
    <row r="16" spans="2:10" ht="18.75" x14ac:dyDescent="0.3">
      <c r="B16" s="293" t="s">
        <v>46</v>
      </c>
      <c r="C16" s="272"/>
      <c r="D16" s="272"/>
      <c r="E16" s="272"/>
      <c r="F16" s="273" t="s">
        <v>154</v>
      </c>
      <c r="G16" s="273"/>
      <c r="H16" s="273"/>
      <c r="I16" s="273"/>
      <c r="J16" s="274"/>
    </row>
    <row r="17" spans="2:10" x14ac:dyDescent="0.25">
      <c r="B17" s="286"/>
      <c r="C17" s="281"/>
      <c r="D17" s="281"/>
      <c r="E17" s="282"/>
      <c r="F17" s="273"/>
      <c r="G17" s="273"/>
      <c r="H17" s="273"/>
      <c r="I17" s="273"/>
      <c r="J17" s="274"/>
    </row>
    <row r="18" spans="2:10" x14ac:dyDescent="0.25">
      <c r="B18" s="287"/>
      <c r="C18" s="288"/>
      <c r="D18" s="288"/>
      <c r="E18" s="289"/>
      <c r="F18" s="273"/>
      <c r="G18" s="273"/>
      <c r="H18" s="273"/>
      <c r="I18" s="273"/>
      <c r="J18" s="274"/>
    </row>
    <row r="19" spans="2:10" x14ac:dyDescent="0.25">
      <c r="B19" s="287"/>
      <c r="C19" s="288"/>
      <c r="D19" s="288"/>
      <c r="E19" s="289"/>
      <c r="F19" s="273"/>
      <c r="G19" s="273"/>
      <c r="H19" s="273"/>
      <c r="I19" s="273"/>
      <c r="J19" s="274"/>
    </row>
    <row r="20" spans="2:10" x14ac:dyDescent="0.25">
      <c r="B20" s="287"/>
      <c r="C20" s="288"/>
      <c r="D20" s="288"/>
      <c r="E20" s="289"/>
      <c r="F20" s="273"/>
      <c r="G20" s="273"/>
      <c r="H20" s="273"/>
      <c r="I20" s="273"/>
      <c r="J20" s="274"/>
    </row>
    <row r="21" spans="2:10" ht="24.6" customHeight="1" x14ac:dyDescent="0.25">
      <c r="B21" s="283"/>
      <c r="C21" s="284"/>
      <c r="D21" s="284"/>
      <c r="E21" s="285"/>
      <c r="F21" s="273"/>
      <c r="G21" s="273"/>
      <c r="H21" s="273"/>
      <c r="I21" s="273"/>
      <c r="J21" s="274"/>
    </row>
    <row r="22" spans="2:10" ht="18.75" x14ac:dyDescent="0.3">
      <c r="B22" s="293" t="s">
        <v>69</v>
      </c>
      <c r="C22" s="272"/>
      <c r="D22" s="272"/>
      <c r="E22" s="272"/>
      <c r="F22" s="267" t="s">
        <v>70</v>
      </c>
      <c r="G22" s="267"/>
      <c r="H22" s="267"/>
      <c r="I22" s="267"/>
      <c r="J22" s="268"/>
    </row>
    <row r="23" spans="2:10" x14ac:dyDescent="0.25">
      <c r="B23" s="290"/>
      <c r="C23" s="291"/>
      <c r="D23" s="291"/>
      <c r="E23" s="292"/>
      <c r="F23" s="267"/>
      <c r="G23" s="267"/>
      <c r="H23" s="267"/>
      <c r="I23" s="267"/>
      <c r="J23" s="268"/>
    </row>
  </sheetData>
  <sheetProtection sheet="1" selectLockedCells="1"/>
  <mergeCells count="19">
    <mergeCell ref="B2:E2"/>
    <mergeCell ref="B11:E12"/>
    <mergeCell ref="B14:E15"/>
    <mergeCell ref="B17:E21"/>
    <mergeCell ref="B23:E23"/>
    <mergeCell ref="B10:E10"/>
    <mergeCell ref="B13:E13"/>
    <mergeCell ref="B16:E16"/>
    <mergeCell ref="B22:E22"/>
    <mergeCell ref="F22:J23"/>
    <mergeCell ref="B6:E6"/>
    <mergeCell ref="B8:E8"/>
    <mergeCell ref="F6:J7"/>
    <mergeCell ref="F8:J9"/>
    <mergeCell ref="B7:E7"/>
    <mergeCell ref="B9:E9"/>
    <mergeCell ref="F10:J12"/>
    <mergeCell ref="F13:J15"/>
    <mergeCell ref="F16:J2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3</vt:i4>
      </vt:variant>
    </vt:vector>
  </HeadingPairs>
  <TitlesOfParts>
    <vt:vector size="7" baseType="lpstr">
      <vt:lpstr>KALKULAČKA </vt:lpstr>
      <vt:lpstr>T3 - Specifikace záměru </vt:lpstr>
      <vt:lpstr>T3 - Klimatický koeficient</vt:lpstr>
      <vt:lpstr>Postup a legenda</vt:lpstr>
      <vt:lpstr>'KALKULAČKA '!_ftn1</vt:lpstr>
      <vt:lpstr>'KALKULAČKA '!_ftnref1</vt:lpstr>
      <vt:lpstr>'KALKULAČKA '!_Hlk211631763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vít zeman</dc:creator>
  <cp:lastModifiedBy>Frank Bold</cp:lastModifiedBy>
  <dcterms:created xsi:type="dcterms:W3CDTF">2024-03-11T06:42:31Z</dcterms:created>
  <dcterms:modified xsi:type="dcterms:W3CDTF">2026-04-01T13:38:29Z</dcterms:modified>
</cp:coreProperties>
</file>